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Calendar" sheetId="2" r:id="rId5"/>
    <sheet state="visible" name="Data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You can add or change categories here.
</t>
      </text>
    </comment>
    <comment authorId="0" ref="C2">
      <text>
        <t xml:space="preserve">You can add or change priority names here.</t>
      </text>
    </comment>
    <comment authorId="0" ref="E2">
      <text>
        <t xml:space="preserve">You can add or change status names here.
</t>
      </text>
    </comment>
  </commentList>
</comments>
</file>

<file path=xl/sharedStrings.xml><?xml version="1.0" encoding="utf-8"?>
<sst xmlns="http://schemas.openxmlformats.org/spreadsheetml/2006/main" count="112" uniqueCount="75">
  <si>
    <t xml:space="preserve"> TASK TRACKER</t>
  </si>
  <si>
    <t>Total Tasks</t>
  </si>
  <si>
    <t>Completed</t>
  </si>
  <si>
    <t>Overdue</t>
  </si>
  <si>
    <t>Overall Tasks Completed</t>
  </si>
  <si>
    <t>Upcoming Open Tasks</t>
  </si>
  <si>
    <t>#</t>
  </si>
  <si>
    <t>Task Name</t>
  </si>
  <si>
    <t>Days Left</t>
  </si>
  <si>
    <t>Category</t>
  </si>
  <si>
    <t>Priority</t>
  </si>
  <si>
    <t>Created Date</t>
  </si>
  <si>
    <t>Days Open</t>
  </si>
  <si>
    <t>Status</t>
  </si>
  <si>
    <t xml:space="preserve">Due Date </t>
  </si>
  <si>
    <t>Notes</t>
  </si>
  <si>
    <t>Name1</t>
  </si>
  <si>
    <t>Home</t>
  </si>
  <si>
    <t>Low</t>
  </si>
  <si>
    <t>Waiting</t>
  </si>
  <si>
    <t>Notes task</t>
  </si>
  <si>
    <t>Name2</t>
  </si>
  <si>
    <t>Personal</t>
  </si>
  <si>
    <t>Medium</t>
  </si>
  <si>
    <t>Finished</t>
  </si>
  <si>
    <t>Name3</t>
  </si>
  <si>
    <t xml:space="preserve">Work </t>
  </si>
  <si>
    <t>Ongoing</t>
  </si>
  <si>
    <t>Name4</t>
  </si>
  <si>
    <t>Family</t>
  </si>
  <si>
    <t>High</t>
  </si>
  <si>
    <t>Canceled</t>
  </si>
  <si>
    <t>Name5</t>
  </si>
  <si>
    <t>Health</t>
  </si>
  <si>
    <t>Planned</t>
  </si>
  <si>
    <t>Name6</t>
  </si>
  <si>
    <t>Finance</t>
  </si>
  <si>
    <t>Paused</t>
  </si>
  <si>
    <t>Name7</t>
  </si>
  <si>
    <t>Study / Learning</t>
  </si>
  <si>
    <t>Name8</t>
  </si>
  <si>
    <t>Errands</t>
  </si>
  <si>
    <t>Name9</t>
  </si>
  <si>
    <t>Calls / Emails</t>
  </si>
  <si>
    <t>Sunday</t>
  </si>
  <si>
    <t>Monday</t>
  </si>
  <si>
    <t>Tuesday</t>
  </si>
  <si>
    <t>Wednesday</t>
  </si>
  <si>
    <t>Thursday</t>
  </si>
  <si>
    <t>Friday</t>
  </si>
  <si>
    <t>Saturday</t>
  </si>
  <si>
    <t>January</t>
  </si>
  <si>
    <t xml:space="preserve">Add Important Dates </t>
  </si>
  <si>
    <t>Event Name</t>
  </si>
  <si>
    <t>Date</t>
  </si>
  <si>
    <t>Example of Your Event</t>
  </si>
  <si>
    <t>Other Event</t>
  </si>
  <si>
    <t>Important Event</t>
  </si>
  <si>
    <t>Reminder</t>
  </si>
  <si>
    <t>Done</t>
  </si>
  <si>
    <t>Pending</t>
  </si>
  <si>
    <t>Month</t>
  </si>
  <si>
    <t>Calendar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</si>
  <si>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</si>
  <si>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</si>
  <si>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</si>
  <si>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</si>
  <si>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</si>
  <si>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</si>
  <si>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</si>
  <si>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</si>
  <si>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Meetings / Events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</si>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</sst>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yy"/>
    <numFmt numFmtId="165" formatCode="M/d/yyyy"/>
    <numFmt numFmtId="166" formatCode="mmmm&quot; &quot;d"/>
    <numFmt numFmtId="167" formatCode="m/d/yyyy"/>
  </numFmts>
  <fonts count="33">
    <font>
      <sz val="10.0"/>
      <color rgb="FF000000"/>
      <name val="Arial"/>
      <scheme val="minor"/>
    </font>
    <font>
      <b/>
      <sz val="24.0"/>
      <color theme="1"/>
      <name val="Roboto"/>
    </font>
    <font>
      <b/>
      <sz val="51.0"/>
      <color rgb="FF15191D"/>
      <name val="Roboto"/>
    </font>
    <font/>
    <font>
      <b/>
      <sz val="18.0"/>
      <color rgb="FF15191D"/>
      <name val="Roboto"/>
    </font>
    <font>
      <b/>
      <sz val="32.0"/>
      <color rgb="FF84AE9A"/>
      <name val="Roboto"/>
    </font>
    <font>
      <b/>
      <sz val="21.0"/>
      <color rgb="FF15191D"/>
      <name val="Roboto"/>
    </font>
    <font>
      <b/>
      <sz val="27.0"/>
      <color rgb="FF15191D"/>
      <name val="Roboto"/>
    </font>
    <font>
      <color theme="1"/>
      <name val="Arial"/>
      <scheme val="minor"/>
    </font>
    <font>
      <b/>
      <sz val="12.0"/>
      <color theme="1"/>
      <name val="Roboto"/>
    </font>
    <font>
      <b/>
      <sz val="14.0"/>
      <color rgb="FF15191D"/>
      <name val="Roboto"/>
    </font>
    <font>
      <sz val="12.0"/>
      <color theme="1"/>
      <name val="Roboto"/>
    </font>
    <font>
      <b/>
      <sz val="12.0"/>
      <color rgb="FF15191D"/>
      <name val="Roboto"/>
    </font>
    <font>
      <sz val="12.0"/>
      <color rgb="FF15191D"/>
      <name val="Roboto"/>
    </font>
    <font>
      <b/>
      <sz val="11.0"/>
      <color rgb="FF15191D"/>
      <name val="Roboto"/>
    </font>
    <font>
      <sz val="11.0"/>
      <color rgb="FF15191D"/>
      <name val="Roboto"/>
    </font>
    <font>
      <sz val="12.0"/>
      <color rgb="FFF08076"/>
      <name val="Roboto"/>
    </font>
    <font>
      <b/>
      <sz val="24.0"/>
      <color rgb="FFF08076"/>
      <name val="Roboto"/>
    </font>
    <font>
      <b/>
      <sz val="24.0"/>
      <color rgb="FF15191D"/>
      <name val="Roboto"/>
    </font>
    <font>
      <color theme="1"/>
      <name val="Roboto"/>
    </font>
    <font>
      <b/>
      <sz val="31.0"/>
      <color rgb="FF15191D"/>
      <name val="Roboto"/>
    </font>
    <font>
      <b/>
      <sz val="16.0"/>
      <color theme="1"/>
      <name val="Roboto"/>
    </font>
    <font>
      <sz val="11.0"/>
      <color theme="1"/>
      <name val="Roboto"/>
    </font>
    <font>
      <b/>
      <sz val="11.0"/>
      <color theme="1"/>
      <name val="Roboto"/>
    </font>
    <font>
      <b/>
      <sz val="21.0"/>
      <color rgb="FFFFFFFF"/>
      <name val="Roboto"/>
    </font>
    <font>
      <b/>
      <sz val="21.0"/>
      <color rgb="FFF6F5F7"/>
      <name val="Roboto"/>
    </font>
    <font>
      <b/>
      <sz val="18.0"/>
      <color rgb="FF3C3C3C"/>
      <name val="Roboto"/>
    </font>
    <font>
      <b/>
      <color theme="1"/>
      <name val="Roboto"/>
    </font>
    <font>
      <sz val="12.0"/>
      <color rgb="FFFFF9F1"/>
      <name val="Roboto"/>
    </font>
    <font>
      <b/>
      <sz val="12.0"/>
      <color rgb="FFFFF9F1"/>
      <name val="Roboto"/>
    </font>
    <font>
      <color rgb="FFFFF9F1"/>
      <name val="Arial"/>
      <scheme val="minor"/>
    </font>
    <font>
      <sz val="9.0"/>
      <color rgb="FFFFF9F1"/>
      <name val="Roboto"/>
    </font>
    <font>
      <sz val="12.0"/>
      <color rgb="FF15191D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DFA"/>
        <bgColor rgb="FFFFFDFA"/>
      </patternFill>
    </fill>
    <fill>
      <patternFill patternType="solid">
        <fgColor rgb="FFF4EBDC"/>
        <bgColor rgb="FFF4EBDC"/>
      </patternFill>
    </fill>
    <fill>
      <patternFill patternType="solid">
        <fgColor rgb="FFFFF9F1"/>
        <bgColor rgb="FFFFF9F1"/>
      </patternFill>
    </fill>
    <fill>
      <patternFill patternType="solid">
        <fgColor rgb="FFA6CDBA"/>
        <bgColor rgb="FFA6CDBA"/>
      </patternFill>
    </fill>
    <fill>
      <patternFill patternType="solid">
        <fgColor rgb="FFB7B7B7"/>
        <bgColor rgb="FFB7B7B7"/>
      </patternFill>
    </fill>
    <fill>
      <patternFill patternType="solid">
        <fgColor rgb="FFF7CEAA"/>
        <bgColor rgb="FFF7CEAA"/>
      </patternFill>
    </fill>
  </fills>
  <borders count="22">
    <border/>
    <border>
      <left style="medium">
        <color rgb="FFE8DFD3"/>
      </left>
      <top style="medium">
        <color rgb="FFE8DFD3"/>
      </top>
    </border>
    <border>
      <top style="medium">
        <color rgb="FFE8DFD3"/>
      </top>
    </border>
    <border>
      <right style="medium">
        <color rgb="FFE8DFD3"/>
      </right>
      <top style="medium">
        <color rgb="FFE8DFD3"/>
      </top>
    </border>
    <border>
      <left style="medium">
        <color rgb="FFE8DFD3"/>
      </left>
      <right style="medium">
        <color rgb="FFE8DFD3"/>
      </right>
      <top style="medium">
        <color rgb="FFE8DFD3"/>
      </top>
      <bottom style="medium">
        <color rgb="FFE8DFD3"/>
      </bottom>
    </border>
    <border>
      <left style="medium">
        <color rgb="FFE8DFD3"/>
      </left>
      <right style="medium">
        <color rgb="FFE8DFD3"/>
      </right>
      <top style="medium">
        <color rgb="FFE8DFD3"/>
      </top>
    </border>
    <border>
      <left style="medium">
        <color rgb="FFE8DFD3"/>
      </left>
    </border>
    <border>
      <right style="medium">
        <color rgb="FFE8DFD3"/>
      </right>
    </border>
    <border>
      <left style="medium">
        <color rgb="FFE8DFD3"/>
      </left>
      <right style="medium">
        <color rgb="FFE8DFD3"/>
      </right>
    </border>
    <border>
      <left style="medium">
        <color rgb="FFE8DFD3"/>
      </left>
      <bottom style="medium">
        <color rgb="FFE8DFD3"/>
      </bottom>
    </border>
    <border>
      <bottom style="medium">
        <color rgb="FFE8DFD3"/>
      </bottom>
    </border>
    <border>
      <right style="medium">
        <color rgb="FFE8DFD3"/>
      </right>
      <bottom style="medium">
        <color rgb="FFE8DFD3"/>
      </bottom>
    </border>
    <border>
      <left style="medium">
        <color rgb="FFE8DFD3"/>
      </left>
      <right style="medium">
        <color rgb="FFE8DFD3"/>
      </right>
      <bottom style="medium">
        <color rgb="FFE8DFD3"/>
      </bottom>
    </border>
    <border>
      <left style="medium">
        <color rgb="FFE8DFD3"/>
      </left>
      <top style="medium">
        <color rgb="FFE8DFD3"/>
      </top>
      <bottom style="medium">
        <color rgb="FFE8DFD3"/>
      </bottom>
    </border>
    <border>
      <top style="medium">
        <color rgb="FFE8DFD3"/>
      </top>
      <bottom style="medium">
        <color rgb="FFE8DFD3"/>
      </bottom>
    </border>
    <border>
      <right style="medium">
        <color rgb="FFE8DFD3"/>
      </right>
      <top style="medium">
        <color rgb="FFE8DFD3"/>
      </top>
      <bottom style="medium">
        <color rgb="FFE8DFD3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1" numFmtId="0" xfId="0" applyAlignment="1" applyFont="1">
      <alignment horizontal="center" vertical="center"/>
    </xf>
    <xf borderId="1" fillId="2" fontId="2" numFmtId="0" xfId="0" applyAlignment="1" applyBorder="1" applyFont="1">
      <alignment horizontal="left" readingOrder="0" vertic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 vertical="bottom"/>
    </xf>
    <xf borderId="5" fillId="2" fontId="5" numFmtId="9" xfId="0" applyAlignment="1" applyBorder="1" applyFont="1" applyNumberFormat="1">
      <alignment horizontal="center" readingOrder="0" vertical="center"/>
    </xf>
    <xf borderId="1" fillId="3" fontId="6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0" fontId="3" numFmtId="0" xfId="0" applyBorder="1" applyFont="1"/>
    <xf borderId="5" fillId="2" fontId="7" numFmtId="0" xfId="0" applyAlignment="1" applyBorder="1" applyFont="1">
      <alignment horizontal="center" readingOrder="0" vertical="center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" fillId="2" fontId="8" numFmtId="0" xfId="0" applyBorder="1" applyFont="1"/>
    <xf borderId="12" fillId="0" fontId="3" numFmtId="0" xfId="0" applyBorder="1" applyFont="1"/>
    <xf borderId="0" fillId="2" fontId="9" numFmtId="0" xfId="0" applyAlignment="1" applyFont="1">
      <alignment vertical="center"/>
    </xf>
    <xf borderId="0" fillId="2" fontId="9" numFmtId="0" xfId="0" applyAlignment="1" applyFont="1">
      <alignment horizontal="center" vertical="center"/>
    </xf>
    <xf borderId="13" fillId="3" fontId="10" numFmtId="0" xfId="0" applyAlignment="1" applyBorder="1" applyFont="1">
      <alignment horizontal="center" readingOrder="0" vertical="center"/>
    </xf>
    <xf borderId="14" fillId="0" fontId="3" numFmtId="0" xfId="0" applyBorder="1" applyFont="1"/>
    <xf borderId="15" fillId="0" fontId="3" numFmtId="0" xfId="0" applyBorder="1" applyFont="1"/>
    <xf borderId="0" fillId="2" fontId="11" numFmtId="0" xfId="0" applyAlignment="1" applyFont="1">
      <alignment horizontal="center" readingOrder="0" vertical="center"/>
    </xf>
    <xf borderId="4" fillId="4" fontId="12" numFmtId="0" xfId="0" applyAlignment="1" applyBorder="1" applyFill="1" applyFont="1">
      <alignment horizontal="center" readingOrder="0" vertical="center"/>
    </xf>
    <xf borderId="13" fillId="4" fontId="12" numFmtId="0" xfId="0" applyAlignment="1" applyBorder="1" applyFont="1">
      <alignment readingOrder="0" vertical="center"/>
    </xf>
    <xf borderId="4" fillId="2" fontId="13" numFmtId="0" xfId="0" applyAlignment="1" applyBorder="1" applyFont="1">
      <alignment horizontal="center" readingOrder="0" vertical="center"/>
    </xf>
    <xf borderId="13" fillId="2" fontId="14" numFmtId="0" xfId="0" applyAlignment="1" applyBorder="1" applyFont="1">
      <alignment readingOrder="0" vertical="center"/>
    </xf>
    <xf borderId="4" fillId="2" fontId="14" numFmtId="0" xfId="0" applyAlignment="1" applyBorder="1" applyFont="1">
      <alignment readingOrder="0" vertical="center"/>
    </xf>
    <xf borderId="13" fillId="2" fontId="14" numFmtId="0" xfId="0" applyAlignment="1" applyBorder="1" applyFont="1">
      <alignment vertical="center"/>
    </xf>
    <xf borderId="4" fillId="2" fontId="14" numFmtId="0" xfId="0" applyAlignment="1" applyBorder="1" applyFont="1">
      <alignment vertical="center"/>
    </xf>
    <xf borderId="13" fillId="3" fontId="10" numFmtId="0" xfId="0" applyAlignment="1" applyBorder="1" applyFont="1">
      <alignment readingOrder="0" vertical="center"/>
    </xf>
    <xf borderId="14" fillId="3" fontId="10" numFmtId="0" xfId="0" applyAlignment="1" applyBorder="1" applyFont="1">
      <alignment readingOrder="0" vertical="center"/>
    </xf>
    <xf borderId="14" fillId="3" fontId="10" numFmtId="0" xfId="0" applyAlignment="1" applyBorder="1" applyFont="1">
      <alignment horizontal="center" readingOrder="0" vertical="center"/>
    </xf>
    <xf borderId="15" fillId="3" fontId="10" numFmtId="0" xfId="0" applyAlignment="1" applyBorder="1" applyFont="1">
      <alignment readingOrder="0" vertical="center"/>
    </xf>
    <xf borderId="4" fillId="2" fontId="15" numFmtId="0" xfId="0" applyAlignment="1" applyBorder="1" applyFont="1">
      <alignment horizontal="center" readingOrder="0" vertical="center"/>
    </xf>
    <xf borderId="13" fillId="2" fontId="15" numFmtId="0" xfId="0" applyAlignment="1" applyBorder="1" applyFont="1">
      <alignment readingOrder="0" vertical="center"/>
    </xf>
    <xf borderId="4" fillId="2" fontId="13" numFmtId="164" xfId="0" applyAlignment="1" applyBorder="1" applyFont="1" applyNumberFormat="1">
      <alignment horizontal="center" readingOrder="0" vertical="center"/>
    </xf>
    <xf borderId="4" fillId="2" fontId="13" numFmtId="0" xfId="0" applyAlignment="1" applyBorder="1" applyFont="1">
      <alignment horizontal="center" vertical="center"/>
    </xf>
    <xf borderId="4" fillId="2" fontId="13" numFmtId="0" xfId="0" applyAlignment="1" applyBorder="1" applyFont="1">
      <alignment readingOrder="0" vertical="center"/>
    </xf>
    <xf borderId="4" fillId="2" fontId="12" numFmtId="0" xfId="0" applyAlignment="1" applyBorder="1" applyFont="1">
      <alignment vertical="center"/>
    </xf>
    <xf borderId="0" fillId="2" fontId="8" numFmtId="0" xfId="0" applyFont="1"/>
    <xf borderId="4" fillId="2" fontId="13" numFmtId="165" xfId="0" applyAlignment="1" applyBorder="1" applyFont="1" applyNumberFormat="1">
      <alignment horizontal="center" readingOrder="0" vertical="center"/>
    </xf>
    <xf borderId="4" fillId="2" fontId="16" numFmtId="0" xfId="0" applyAlignment="1" applyBorder="1" applyFont="1">
      <alignment horizontal="center" vertical="center"/>
    </xf>
    <xf borderId="0" fillId="2" fontId="17" numFmtId="0" xfId="0" applyAlignment="1" applyFont="1">
      <alignment vertical="center"/>
    </xf>
    <xf borderId="0" fillId="2" fontId="18" numFmtId="0" xfId="0" applyAlignment="1" applyFont="1">
      <alignment vertical="center"/>
    </xf>
    <xf borderId="0" fillId="2" fontId="12" numFmtId="0" xfId="0" applyAlignment="1" applyFont="1">
      <alignment vertical="center"/>
    </xf>
    <xf borderId="0" fillId="2" fontId="19" numFmtId="0" xfId="0" applyAlignment="1" applyFont="1">
      <alignment vertical="center"/>
    </xf>
    <xf borderId="1" fillId="2" fontId="20" numFmtId="0" xfId="0" applyAlignment="1" applyBorder="1" applyFont="1">
      <alignment horizontal="center" vertical="center"/>
    </xf>
    <xf borderId="13" fillId="3" fontId="21" numFmtId="0" xfId="0" applyAlignment="1" applyBorder="1" applyFont="1">
      <alignment horizontal="center" readingOrder="0" vertical="center"/>
    </xf>
    <xf borderId="0" fillId="2" fontId="19" numFmtId="0" xfId="0" applyFont="1"/>
    <xf borderId="13" fillId="4" fontId="22" numFmtId="166" xfId="0" applyAlignment="1" applyBorder="1" applyFont="1" applyNumberFormat="1">
      <alignment horizontal="left" readingOrder="0" vertical="center"/>
    </xf>
    <xf borderId="1" fillId="2" fontId="23" numFmtId="0" xfId="0" applyAlignment="1" applyBorder="1" applyFont="1">
      <alignment horizontal="center" readingOrder="0" shrinkToFit="0" vertical="center" wrapText="1"/>
    </xf>
    <xf borderId="0" fillId="5" fontId="24" numFmtId="0" xfId="0" applyAlignment="1" applyFill="1" applyFont="1">
      <alignment horizontal="center" readingOrder="0" vertical="center"/>
    </xf>
    <xf borderId="0" fillId="2" fontId="13" numFmtId="0" xfId="0" applyAlignment="1" applyFont="1">
      <alignment vertical="center"/>
    </xf>
    <xf borderId="0" fillId="6" fontId="25" numFmtId="0" xfId="0" applyAlignment="1" applyFill="1" applyFont="1">
      <alignment horizontal="center" readingOrder="0" vertical="center"/>
    </xf>
    <xf borderId="1" fillId="7" fontId="26" numFmtId="0" xfId="0" applyAlignment="1" applyBorder="1" applyFill="1" applyFont="1">
      <alignment horizontal="center" readingOrder="0" vertical="center"/>
    </xf>
    <xf borderId="13" fillId="2" fontId="12" numFmtId="0" xfId="0" applyAlignment="1" applyBorder="1" applyFont="1">
      <alignment vertical="center"/>
    </xf>
    <xf borderId="15" fillId="2" fontId="12" numFmtId="0" xfId="0" applyAlignment="1" applyBorder="1" applyFont="1">
      <alignment horizontal="left" readingOrder="0" vertical="center"/>
    </xf>
    <xf borderId="13" fillId="2" fontId="12" numFmtId="0" xfId="0" applyAlignment="1" applyBorder="1" applyFont="1">
      <alignment horizontal="center" readingOrder="0" vertical="center"/>
    </xf>
    <xf borderId="15" fillId="2" fontId="12" numFmtId="0" xfId="0" applyAlignment="1" applyBorder="1" applyFont="1">
      <alignment horizontal="center" vertical="center"/>
    </xf>
    <xf borderId="14" fillId="2" fontId="15" numFmtId="0" xfId="0" applyAlignment="1" applyBorder="1" applyFont="1">
      <alignment horizontal="left" readingOrder="0" vertical="center"/>
    </xf>
    <xf borderId="13" fillId="2" fontId="15" numFmtId="167" xfId="0" applyAlignment="1" applyBorder="1" applyFont="1" applyNumberFormat="1">
      <alignment horizontal="center" readingOrder="0" vertical="center"/>
    </xf>
    <xf borderId="14" fillId="2" fontId="15" numFmtId="0" xfId="0" applyAlignment="1" applyBorder="1" applyFont="1">
      <alignment horizontal="left" vertical="center"/>
    </xf>
    <xf borderId="13" fillId="2" fontId="15" numFmtId="0" xfId="0" applyAlignment="1" applyBorder="1" applyFont="1">
      <alignment horizontal="center" vertical="center"/>
    </xf>
    <xf borderId="1" fillId="2" fontId="27" numFmtId="0" xfId="0" applyAlignment="1" applyBorder="1" applyFont="1">
      <alignment horizontal="center" vertical="center"/>
    </xf>
    <xf borderId="13" fillId="2" fontId="13" numFmtId="0" xfId="0" applyAlignment="1" applyBorder="1" applyFont="1">
      <alignment vertical="center"/>
    </xf>
    <xf borderId="0" fillId="2" fontId="19" numFmtId="0" xfId="0" applyAlignment="1" applyFont="1">
      <alignment horizontal="left" readingOrder="0" shrinkToFit="0" vertical="bottom" wrapText="1"/>
    </xf>
    <xf borderId="0" fillId="2" fontId="12" numFmtId="0" xfId="0" applyAlignment="1" applyFont="1">
      <alignment readingOrder="0"/>
    </xf>
    <xf borderId="0" fillId="2" fontId="13" numFmtId="0" xfId="0" applyFont="1"/>
    <xf borderId="0" fillId="2" fontId="28" numFmtId="0" xfId="0" applyFont="1"/>
    <xf borderId="0" fillId="2" fontId="29" numFmtId="0" xfId="0" applyAlignment="1" applyFont="1">
      <alignment horizontal="center" readingOrder="0"/>
    </xf>
    <xf borderId="0" fillId="2" fontId="28" numFmtId="0" xfId="0" applyAlignment="1" applyFont="1">
      <alignment horizontal="center"/>
    </xf>
    <xf borderId="16" fillId="3" fontId="12" numFmtId="0" xfId="0" applyAlignment="1" applyBorder="1" applyFont="1">
      <alignment readingOrder="0"/>
    </xf>
    <xf borderId="16" fillId="3" fontId="12" numFmtId="0" xfId="0" applyAlignment="1" applyBorder="1" applyFont="1">
      <alignment horizontal="center" readingOrder="0"/>
    </xf>
    <xf borderId="17" fillId="3" fontId="12" numFmtId="0" xfId="0" applyAlignment="1" applyBorder="1" applyFont="1">
      <alignment horizontal="center" readingOrder="0"/>
    </xf>
    <xf borderId="17" fillId="3" fontId="12" numFmtId="0" xfId="0" applyAlignment="1" applyBorder="1" applyFont="1">
      <alignment readingOrder="0"/>
    </xf>
    <xf borderId="18" fillId="2" fontId="13" numFmtId="0" xfId="0" applyAlignment="1" applyBorder="1" applyFont="1">
      <alignment readingOrder="0"/>
    </xf>
    <xf borderId="18" fillId="2" fontId="13" numFmtId="0" xfId="0" applyAlignment="1" applyBorder="1" applyFont="1">
      <alignment horizontal="center" readingOrder="0"/>
    </xf>
    <xf borderId="19" fillId="2" fontId="13" numFmtId="0" xfId="0" applyAlignment="1" applyBorder="1" applyFont="1">
      <alignment horizontal="center" readingOrder="0"/>
    </xf>
    <xf borderId="19" fillId="2" fontId="13" numFmtId="0" xfId="0" applyAlignment="1" applyBorder="1" applyFont="1">
      <alignment readingOrder="0"/>
    </xf>
    <xf borderId="0" fillId="2" fontId="28" numFmtId="2" xfId="0" applyAlignment="1" applyFont="1" applyNumberFormat="1">
      <alignment horizontal="center" readingOrder="0"/>
    </xf>
    <xf borderId="0" fillId="2" fontId="30" numFmtId="0" xfId="0" applyAlignment="1" applyFont="1">
      <alignment horizontal="center" readingOrder="0"/>
    </xf>
    <xf borderId="15" fillId="2" fontId="31" numFmtId="14" xfId="0" applyAlignment="1" applyBorder="1" applyFont="1" applyNumberFormat="1">
      <alignment horizontal="center" vertical="center"/>
    </xf>
    <xf borderId="18" fillId="2" fontId="13" numFmtId="0" xfId="0" applyBorder="1" applyFont="1"/>
    <xf borderId="18" fillId="2" fontId="32" numFmtId="0" xfId="0" applyAlignment="1" applyBorder="1" applyFont="1">
      <alignment readingOrder="0"/>
    </xf>
    <xf borderId="19" fillId="2" fontId="13" numFmtId="0" xfId="0" applyBorder="1" applyFont="1"/>
    <xf borderId="18" fillId="2" fontId="32" numFmtId="0" xfId="0" applyBorder="1" applyFont="1"/>
    <xf borderId="19" fillId="2" fontId="13" numFmtId="0" xfId="0" applyAlignment="1" applyBorder="1" applyFont="1">
      <alignment horizontal="center"/>
    </xf>
    <xf borderId="0" fillId="2" fontId="30" numFmtId="0" xfId="0" applyAlignment="1" applyFont="1">
      <alignment horizontal="center"/>
    </xf>
    <xf borderId="20" fillId="2" fontId="13" numFmtId="0" xfId="0" applyBorder="1" applyFont="1"/>
    <xf borderId="21" fillId="2" fontId="13" numFmtId="0" xfId="0" applyAlignment="1" applyBorder="1" applyFont="1">
      <alignment horizontal="center"/>
    </xf>
    <xf borderId="21" fillId="2" fontId="13" numFmtId="0" xfId="0" applyBorder="1" applyFont="1"/>
  </cellXfs>
  <cellStyles count="1">
    <cellStyle xfId="0" name="Normal" builtinId="0"/>
  </cellStyles>
  <dxfs count="2">
    <dxf>
      <font>
        <color rgb="FFF08076"/>
      </font>
      <fill>
        <patternFill patternType="none"/>
      </fill>
      <border/>
    </dxf>
    <dxf>
      <font>
        <strike/>
        <color rgb="FFB7B7B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233B58"/>
                </a:solidFill>
                <a:latin typeface="Roboto"/>
              </a:defRPr>
            </a:pPr>
            <a:r>
              <a:rPr b="1">
                <a:solidFill>
                  <a:srgbClr val="233B58"/>
                </a:solidFill>
                <a:latin typeface="Roboto"/>
              </a:rPr>
              <a:t>Category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EAC281"/>
              </a:solidFill>
            </c:spPr>
          </c:dPt>
          <c:dPt>
            <c:idx val="1"/>
            <c:spPr>
              <a:solidFill>
                <a:srgbClr val="BCA6B9"/>
              </a:solidFill>
            </c:spPr>
          </c:dPt>
          <c:dPt>
            <c:idx val="2"/>
            <c:spPr>
              <a:solidFill>
                <a:srgbClr val="84AE9A"/>
              </a:solidFill>
            </c:spPr>
          </c:dPt>
          <c:dPt>
            <c:idx val="3"/>
            <c:spPr>
              <a:solidFill>
                <a:srgbClr val="A6CDBA"/>
              </a:solidFill>
            </c:spPr>
          </c:dPt>
          <c:dPt>
            <c:idx val="4"/>
            <c:spPr>
              <a:solidFill>
                <a:srgbClr val="F08074"/>
              </a:solidFill>
            </c:spPr>
          </c:dPt>
          <c:dPt>
            <c:idx val="5"/>
            <c:spPr>
              <a:solidFill>
                <a:srgbClr val="F6BAA6"/>
              </a:solidFill>
            </c:spPr>
          </c:dPt>
          <c:dPt>
            <c:idx val="6"/>
            <c:spPr>
              <a:solidFill>
                <a:srgbClr val="7DA9B7"/>
              </a:solidFill>
            </c:spPr>
          </c:dPt>
          <c:dPt>
            <c:idx val="7"/>
            <c:spPr>
              <a:solidFill>
                <a:srgbClr val="B3D0D9"/>
              </a:solidFill>
            </c:spPr>
          </c:dPt>
          <c:dPt>
            <c:idx val="8"/>
            <c:spPr>
              <a:solidFill>
                <a:srgbClr val="F9D292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Data!$A$3:$A$12</c:f>
            </c:strRef>
          </c:cat>
          <c:val>
            <c:numRef>
              <c:f>Data!$B$3:$B$12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233B58"/>
                </a:solidFill>
                <a:latin typeface="+mn-lt"/>
              </a:defRPr>
            </a:pPr>
            <a:r>
              <a:rPr b="1">
                <a:solidFill>
                  <a:srgbClr val="233B58"/>
                </a:solidFill>
                <a:latin typeface="+mn-lt"/>
              </a:rPr>
              <a:t>Priority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F19983"/>
              </a:solidFill>
            </c:spPr>
          </c:dPt>
          <c:dPt>
            <c:idx val="1"/>
            <c:spPr>
              <a:solidFill>
                <a:srgbClr val="F7D290"/>
              </a:solidFill>
            </c:spPr>
          </c:dPt>
          <c:dPt>
            <c:idx val="2"/>
            <c:spPr>
              <a:solidFill>
                <a:srgbClr val="87B19B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Data!$C$3:$C$12</c:f>
            </c:strRef>
          </c:cat>
          <c:val>
            <c:numRef>
              <c:f>Data!$D$3:$D$12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233B58"/>
                </a:solidFill>
                <a:latin typeface="+mn-lt"/>
              </a:defRPr>
            </a:pPr>
            <a:r>
              <a:rPr b="1">
                <a:solidFill>
                  <a:srgbClr val="233B58"/>
                </a:solidFill>
                <a:latin typeface="+mn-lt"/>
              </a:rPr>
              <a:t>Status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84AE9A"/>
              </a:solidFill>
            </c:spPr>
          </c:dPt>
          <c:dPt>
            <c:idx val="1"/>
            <c:spPr>
              <a:solidFill>
                <a:srgbClr val="B3D0D9"/>
              </a:solidFill>
            </c:spPr>
          </c:dPt>
          <c:dPt>
            <c:idx val="2"/>
            <c:spPr>
              <a:solidFill>
                <a:srgbClr val="BCA6B9"/>
              </a:solidFill>
            </c:spPr>
          </c:dPt>
          <c:dPt>
            <c:idx val="3"/>
            <c:spPr>
              <a:solidFill>
                <a:srgbClr val="7DA9B7"/>
              </a:solidFill>
            </c:spPr>
          </c:dPt>
          <c:dPt>
            <c:idx val="4"/>
            <c:spPr>
              <a:solidFill>
                <a:srgbClr val="F08074"/>
              </a:solidFill>
            </c:spPr>
          </c:dPt>
          <c:dPt>
            <c:idx val="5"/>
            <c:spPr>
              <a:solidFill>
                <a:srgbClr val="E8DFD3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Data!$E$3:$E$12</c:f>
            </c:strRef>
          </c:cat>
          <c:val>
            <c:numRef>
              <c:f>Data!$F$3:$F$12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1885950</xdr:colOff>
      <xdr:row>5</xdr:row>
      <xdr:rowOff>114300</xdr:rowOff>
    </xdr:from>
    <xdr:ext cx="5314950" cy="34671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1457325</xdr:colOff>
      <xdr:row>5</xdr:row>
      <xdr:rowOff>114300</xdr:rowOff>
    </xdr:from>
    <xdr:ext cx="4457700" cy="34671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10</xdr:col>
      <xdr:colOff>171450</xdr:colOff>
      <xdr:row>5</xdr:row>
      <xdr:rowOff>114300</xdr:rowOff>
    </xdr:from>
    <xdr:ext cx="4362450" cy="34671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4" width="22.0"/>
    <col customWidth="1" min="5" max="11" width="25.13"/>
    <col customWidth="1" min="12" max="12" width="34.5"/>
    <col customWidth="1" min="13" max="13" width="3.88"/>
  </cols>
  <sheetData>
    <row r="1" ht="22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0" customHeight="1">
      <c r="A2" s="1"/>
      <c r="B2" s="3" t="s">
        <v>0</v>
      </c>
      <c r="C2" s="4"/>
      <c r="D2" s="4"/>
      <c r="E2" s="5"/>
      <c r="F2" s="6" t="s">
        <v>1</v>
      </c>
      <c r="G2" s="6" t="s">
        <v>2</v>
      </c>
      <c r="H2" s="6" t="s">
        <v>3</v>
      </c>
      <c r="I2" s="7">
        <f>Data!H3</f>
        <v>0.2222222222</v>
      </c>
      <c r="J2" s="8" t="s">
        <v>4</v>
      </c>
      <c r="K2" s="4"/>
      <c r="L2" s="5"/>
      <c r="M2" s="1"/>
    </row>
    <row r="3" ht="13.5" customHeight="1">
      <c r="A3" s="1"/>
      <c r="B3" s="9"/>
      <c r="E3" s="10"/>
      <c r="F3" s="11">
        <f>COUNTIFS($C$21:$C61,"&lt;&gt;")</f>
        <v>9</v>
      </c>
      <c r="G3" s="11">
        <f>COUNTIFS($B$21:$B61,TRUE,$C$21:$C61,"&lt;&gt;")</f>
        <v>2</v>
      </c>
      <c r="H3" s="11">
        <f>COUNTIFS($K$21:$K61,"&lt;=0",$K$21:$K61,"&lt;&gt;")</f>
        <v>7</v>
      </c>
      <c r="I3" s="12"/>
      <c r="J3" s="13"/>
      <c r="K3" s="14"/>
      <c r="L3" s="15"/>
      <c r="M3" s="1"/>
    </row>
    <row r="4" ht="18.75" customHeight="1">
      <c r="A4" s="1"/>
      <c r="B4" s="9"/>
      <c r="E4" s="10"/>
      <c r="F4" s="12"/>
      <c r="G4" s="12"/>
      <c r="H4" s="12"/>
      <c r="I4" s="12"/>
      <c r="J4" s="16" t="str">
        <f>IFERROR(__xludf.DUMMYFUNCTION("iferror(SPARKLINE(I2,{""charttype"",""bar"";""max"",100%;""color1"",""#84ae9a""}))"),"")</f>
        <v/>
      </c>
      <c r="K4" s="4"/>
      <c r="L4" s="5"/>
      <c r="M4" s="1"/>
    </row>
    <row r="5" ht="13.5" customHeight="1">
      <c r="A5" s="1"/>
      <c r="B5" s="13"/>
      <c r="C5" s="14"/>
      <c r="D5" s="14"/>
      <c r="E5" s="15"/>
      <c r="F5" s="17"/>
      <c r="G5" s="17"/>
      <c r="H5" s="17"/>
      <c r="I5" s="17"/>
      <c r="J5" s="13"/>
      <c r="K5" s="14"/>
      <c r="L5" s="15"/>
      <c r="M5" s="1"/>
    </row>
    <row r="6" ht="11.25" customHeight="1">
      <c r="A6" s="18"/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26.25" customHeight="1">
      <c r="A7" s="18"/>
      <c r="B7" s="20" t="s">
        <v>5</v>
      </c>
      <c r="C7" s="21"/>
      <c r="D7" s="21"/>
      <c r="E7" s="22"/>
      <c r="F7" s="23"/>
      <c r="G7" s="23"/>
      <c r="H7" s="18"/>
      <c r="I7" s="18"/>
      <c r="J7" s="18"/>
      <c r="K7" s="18"/>
      <c r="L7" s="18"/>
      <c r="M7" s="18"/>
    </row>
    <row r="8" ht="22.5" customHeight="1">
      <c r="A8" s="18"/>
      <c r="B8" s="24" t="s">
        <v>6</v>
      </c>
      <c r="C8" s="25" t="s">
        <v>7</v>
      </c>
      <c r="D8" s="22"/>
      <c r="E8" s="24" t="s">
        <v>8</v>
      </c>
      <c r="F8" s="18"/>
      <c r="G8" s="18"/>
      <c r="H8" s="18"/>
      <c r="I8" s="18"/>
      <c r="J8" s="18"/>
      <c r="K8" s="18"/>
      <c r="L8" s="18"/>
      <c r="M8" s="18"/>
    </row>
    <row r="9" ht="22.5" customHeight="1">
      <c r="A9" s="18"/>
      <c r="B9" s="26">
        <v>1.0</v>
      </c>
      <c r="C9" s="27"/>
      <c r="D9" s="22"/>
      <c r="E9" s="28"/>
      <c r="F9" s="18"/>
      <c r="G9" s="18"/>
      <c r="H9" s="18"/>
      <c r="I9" s="18"/>
      <c r="J9" s="18"/>
      <c r="K9" s="18"/>
      <c r="L9" s="18"/>
      <c r="M9" s="18"/>
    </row>
    <row r="10" ht="22.5" customHeight="1">
      <c r="A10" s="18"/>
      <c r="B10" s="26">
        <v>2.0</v>
      </c>
      <c r="C10" s="29"/>
      <c r="D10" s="22"/>
      <c r="E10" s="30"/>
      <c r="F10" s="18"/>
      <c r="G10" s="18"/>
      <c r="H10" s="18"/>
      <c r="I10" s="18"/>
      <c r="J10" s="18"/>
      <c r="K10" s="18"/>
      <c r="L10" s="18"/>
      <c r="M10" s="18"/>
    </row>
    <row r="11" ht="22.5" customHeight="1">
      <c r="A11" s="18"/>
      <c r="B11" s="26">
        <v>3.0</v>
      </c>
      <c r="C11" s="29"/>
      <c r="D11" s="22"/>
      <c r="E11" s="30"/>
      <c r="F11" s="18"/>
      <c r="G11" s="18"/>
      <c r="H11" s="18"/>
      <c r="I11" s="18"/>
      <c r="J11" s="18"/>
      <c r="K11" s="18"/>
      <c r="L11" s="18"/>
      <c r="M11" s="18"/>
    </row>
    <row r="12" ht="22.5" customHeight="1">
      <c r="A12" s="18"/>
      <c r="B12" s="26">
        <v>4.0</v>
      </c>
      <c r="C12" s="29"/>
      <c r="D12" s="22"/>
      <c r="E12" s="30"/>
      <c r="F12" s="18"/>
      <c r="G12" s="18"/>
      <c r="H12" s="18"/>
      <c r="I12" s="18"/>
      <c r="J12" s="18"/>
      <c r="K12" s="18"/>
      <c r="L12" s="18"/>
      <c r="M12" s="18"/>
    </row>
    <row r="13" ht="22.5" customHeight="1">
      <c r="A13" s="18"/>
      <c r="B13" s="26">
        <v>5.0</v>
      </c>
      <c r="C13" s="29"/>
      <c r="D13" s="22"/>
      <c r="E13" s="30"/>
      <c r="F13" s="18"/>
      <c r="G13" s="18"/>
      <c r="H13" s="18"/>
      <c r="I13" s="18"/>
      <c r="J13" s="18"/>
      <c r="K13" s="18"/>
      <c r="L13" s="18"/>
      <c r="M13" s="18"/>
    </row>
    <row r="14" ht="22.5" customHeight="1">
      <c r="A14" s="18"/>
      <c r="B14" s="26">
        <v>6.0</v>
      </c>
      <c r="C14" s="29"/>
      <c r="D14" s="22"/>
      <c r="E14" s="30"/>
      <c r="F14" s="18"/>
      <c r="G14" s="18"/>
      <c r="H14" s="18"/>
      <c r="I14" s="18"/>
      <c r="J14" s="18"/>
      <c r="K14" s="18"/>
      <c r="L14" s="18"/>
      <c r="M14" s="18"/>
    </row>
    <row r="15" ht="22.5" customHeight="1">
      <c r="A15" s="18"/>
      <c r="B15" s="26">
        <v>7.0</v>
      </c>
      <c r="C15" s="29"/>
      <c r="D15" s="22"/>
      <c r="E15" s="30"/>
      <c r="F15" s="18"/>
      <c r="G15" s="18"/>
      <c r="H15" s="18"/>
      <c r="I15" s="18"/>
      <c r="J15" s="18"/>
      <c r="K15" s="18"/>
      <c r="L15" s="18"/>
      <c r="M15" s="18"/>
    </row>
    <row r="16" ht="22.5" customHeight="1">
      <c r="A16" s="18"/>
      <c r="B16" s="26">
        <v>8.0</v>
      </c>
      <c r="C16" s="29"/>
      <c r="D16" s="22"/>
      <c r="E16" s="30"/>
      <c r="F16" s="18"/>
      <c r="G16" s="18"/>
      <c r="H16" s="18"/>
      <c r="I16" s="18"/>
      <c r="J16" s="18"/>
      <c r="K16" s="18"/>
      <c r="L16" s="18"/>
      <c r="M16" s="18"/>
    </row>
    <row r="17" ht="22.5" customHeight="1">
      <c r="A17" s="18"/>
      <c r="B17" s="26">
        <v>9.0</v>
      </c>
      <c r="C17" s="29"/>
      <c r="D17" s="22"/>
      <c r="E17" s="30"/>
      <c r="F17" s="18"/>
      <c r="G17" s="18"/>
      <c r="H17" s="18"/>
      <c r="I17" s="18"/>
      <c r="J17" s="18"/>
      <c r="K17" s="18"/>
      <c r="L17" s="18"/>
      <c r="M17" s="18"/>
    </row>
    <row r="18">
      <c r="A18" s="18"/>
      <c r="B18" s="26">
        <v>10.0</v>
      </c>
      <c r="C18" s="29"/>
      <c r="D18" s="22"/>
      <c r="E18" s="30"/>
      <c r="F18" s="18"/>
      <c r="G18" s="18"/>
      <c r="H18" s="18"/>
      <c r="I18" s="18"/>
      <c r="J18" s="18"/>
      <c r="K18" s="18"/>
      <c r="L18" s="18"/>
      <c r="M18" s="18"/>
    </row>
    <row r="19" ht="11.2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ht="26.25" customHeight="1">
      <c r="A20" s="18"/>
      <c r="B20" s="31"/>
      <c r="C20" s="32" t="s">
        <v>7</v>
      </c>
      <c r="D20" s="32"/>
      <c r="E20" s="33" t="s">
        <v>9</v>
      </c>
      <c r="F20" s="33" t="s">
        <v>10</v>
      </c>
      <c r="G20" s="33" t="s">
        <v>11</v>
      </c>
      <c r="H20" s="33" t="s">
        <v>12</v>
      </c>
      <c r="I20" s="33" t="s">
        <v>13</v>
      </c>
      <c r="J20" s="33" t="s">
        <v>14</v>
      </c>
      <c r="K20" s="33" t="s">
        <v>8</v>
      </c>
      <c r="L20" s="34" t="s">
        <v>15</v>
      </c>
      <c r="M20" s="18"/>
    </row>
    <row r="21" ht="26.25" customHeight="1">
      <c r="A21" s="18"/>
      <c r="B21" s="35" t="b">
        <v>0</v>
      </c>
      <c r="C21" s="36" t="s">
        <v>16</v>
      </c>
      <c r="D21" s="22"/>
      <c r="E21" s="26" t="s">
        <v>17</v>
      </c>
      <c r="F21" s="26" t="s">
        <v>18</v>
      </c>
      <c r="G21" s="37">
        <v>45840.0</v>
      </c>
      <c r="H21" s="38">
        <f t="shared" ref="H21:H60" si="1">IF($G21="","", IF($B21=TRUE,"✓", IF(TODAY()&gt;$G21, TODAY()-$G21, "-")))</f>
        <v>132</v>
      </c>
      <c r="I21" s="26" t="s">
        <v>19</v>
      </c>
      <c r="J21" s="37">
        <v>45855.0</v>
      </c>
      <c r="K21" s="38">
        <f t="shared" ref="K21:K60" si="2">IF($J21="","", IF($B21=TRUE,"✓", $J21-TODAY()))</f>
        <v>-117</v>
      </c>
      <c r="L21" s="39" t="s">
        <v>20</v>
      </c>
      <c r="M21" s="18"/>
    </row>
    <row r="22" ht="26.25" customHeight="1">
      <c r="A22" s="18"/>
      <c r="B22" s="35" t="b">
        <v>1</v>
      </c>
      <c r="C22" s="36" t="s">
        <v>21</v>
      </c>
      <c r="D22" s="22"/>
      <c r="E22" s="26" t="s">
        <v>22</v>
      </c>
      <c r="F22" s="26" t="s">
        <v>23</v>
      </c>
      <c r="G22" s="37">
        <v>45857.0</v>
      </c>
      <c r="H22" s="38" t="str">
        <f t="shared" si="1"/>
        <v>✓</v>
      </c>
      <c r="I22" s="26" t="s">
        <v>24</v>
      </c>
      <c r="J22" s="37">
        <v>45856.0</v>
      </c>
      <c r="K22" s="38" t="str">
        <f t="shared" si="2"/>
        <v>✓</v>
      </c>
      <c r="L22" s="40"/>
      <c r="M22" s="18"/>
    </row>
    <row r="23" ht="26.25" customHeight="1">
      <c r="A23" s="41"/>
      <c r="B23" s="35" t="b">
        <v>0</v>
      </c>
      <c r="C23" s="36" t="s">
        <v>25</v>
      </c>
      <c r="D23" s="22"/>
      <c r="E23" s="26" t="s">
        <v>26</v>
      </c>
      <c r="F23" s="26" t="s">
        <v>18</v>
      </c>
      <c r="G23" s="37">
        <v>45847.0</v>
      </c>
      <c r="H23" s="38">
        <f t="shared" si="1"/>
        <v>125</v>
      </c>
      <c r="I23" s="26" t="s">
        <v>27</v>
      </c>
      <c r="J23" s="37">
        <v>45869.0</v>
      </c>
      <c r="K23" s="38">
        <f t="shared" si="2"/>
        <v>-103</v>
      </c>
      <c r="L23" s="40"/>
      <c r="M23" s="41"/>
    </row>
    <row r="24" ht="26.25" customHeight="1">
      <c r="A24" s="18"/>
      <c r="B24" s="35" t="b">
        <v>0</v>
      </c>
      <c r="C24" s="36" t="s">
        <v>28</v>
      </c>
      <c r="D24" s="22"/>
      <c r="E24" s="26" t="s">
        <v>29</v>
      </c>
      <c r="F24" s="26" t="s">
        <v>30</v>
      </c>
      <c r="G24" s="37">
        <v>45860.0</v>
      </c>
      <c r="H24" s="38">
        <f t="shared" si="1"/>
        <v>112</v>
      </c>
      <c r="I24" s="26" t="s">
        <v>31</v>
      </c>
      <c r="J24" s="37">
        <v>45858.0</v>
      </c>
      <c r="K24" s="38">
        <f t="shared" si="2"/>
        <v>-114</v>
      </c>
      <c r="L24" s="40"/>
      <c r="M24" s="18"/>
    </row>
    <row r="25" ht="26.25" customHeight="1">
      <c r="A25" s="18"/>
      <c r="B25" s="35" t="b">
        <v>1</v>
      </c>
      <c r="C25" s="36" t="s">
        <v>32</v>
      </c>
      <c r="D25" s="22"/>
      <c r="E25" s="26" t="s">
        <v>33</v>
      </c>
      <c r="F25" s="26" t="s">
        <v>18</v>
      </c>
      <c r="G25" s="37">
        <v>45861.0</v>
      </c>
      <c r="H25" s="38" t="str">
        <f t="shared" si="1"/>
        <v>✓</v>
      </c>
      <c r="I25" s="26" t="s">
        <v>34</v>
      </c>
      <c r="J25" s="37">
        <v>45859.0</v>
      </c>
      <c r="K25" s="38" t="str">
        <f t="shared" si="2"/>
        <v>✓</v>
      </c>
      <c r="L25" s="40"/>
      <c r="M25" s="18"/>
    </row>
    <row r="26" ht="26.25" customHeight="1">
      <c r="A26" s="18"/>
      <c r="B26" s="35" t="b">
        <v>0</v>
      </c>
      <c r="C26" s="36" t="s">
        <v>35</v>
      </c>
      <c r="D26" s="22"/>
      <c r="E26" s="26" t="s">
        <v>36</v>
      </c>
      <c r="F26" s="26" t="s">
        <v>23</v>
      </c>
      <c r="G26" s="37">
        <v>45861.0</v>
      </c>
      <c r="H26" s="38">
        <f t="shared" si="1"/>
        <v>111</v>
      </c>
      <c r="I26" s="26" t="s">
        <v>37</v>
      </c>
      <c r="J26" s="37">
        <v>45860.0</v>
      </c>
      <c r="K26" s="38">
        <f t="shared" si="2"/>
        <v>-112</v>
      </c>
      <c r="L26" s="40"/>
      <c r="M26" s="18"/>
    </row>
    <row r="27" ht="26.25" customHeight="1">
      <c r="A27" s="18"/>
      <c r="B27" s="35" t="b">
        <v>0</v>
      </c>
      <c r="C27" s="36" t="s">
        <v>38</v>
      </c>
      <c r="D27" s="22"/>
      <c r="E27" s="26" t="s">
        <v>39</v>
      </c>
      <c r="F27" s="26" t="s">
        <v>30</v>
      </c>
      <c r="G27" s="37">
        <v>45863.0</v>
      </c>
      <c r="H27" s="38">
        <f t="shared" si="1"/>
        <v>109</v>
      </c>
      <c r="I27" s="26" t="s">
        <v>34</v>
      </c>
      <c r="J27" s="37">
        <v>45861.0</v>
      </c>
      <c r="K27" s="38">
        <f t="shared" si="2"/>
        <v>-111</v>
      </c>
      <c r="L27" s="40"/>
      <c r="M27" s="18"/>
    </row>
    <row r="28" ht="26.25" customHeight="1">
      <c r="A28" s="18"/>
      <c r="B28" s="35" t="b">
        <v>0</v>
      </c>
      <c r="C28" s="36" t="s">
        <v>40</v>
      </c>
      <c r="D28" s="22"/>
      <c r="E28" s="26" t="s">
        <v>41</v>
      </c>
      <c r="F28" s="26" t="s">
        <v>18</v>
      </c>
      <c r="G28" s="37">
        <v>45864.0</v>
      </c>
      <c r="H28" s="38">
        <f t="shared" si="1"/>
        <v>108</v>
      </c>
      <c r="I28" s="26" t="s">
        <v>34</v>
      </c>
      <c r="J28" s="37">
        <v>45868.0</v>
      </c>
      <c r="K28" s="38">
        <f t="shared" si="2"/>
        <v>-104</v>
      </c>
      <c r="L28" s="40"/>
      <c r="M28" s="18"/>
    </row>
    <row r="29" ht="26.25" customHeight="1">
      <c r="A29" s="18"/>
      <c r="B29" s="35" t="b">
        <v>0</v>
      </c>
      <c r="C29" s="36" t="s">
        <v>42</v>
      </c>
      <c r="D29" s="22"/>
      <c r="E29" s="26" t="s">
        <v>43</v>
      </c>
      <c r="F29" s="26" t="s">
        <v>30</v>
      </c>
      <c r="G29" s="37">
        <v>45865.0</v>
      </c>
      <c r="H29" s="38">
        <f t="shared" si="1"/>
        <v>107</v>
      </c>
      <c r="I29" s="26" t="s">
        <v>34</v>
      </c>
      <c r="J29" s="37">
        <v>45861.0</v>
      </c>
      <c r="K29" s="38">
        <f t="shared" si="2"/>
        <v>-111</v>
      </c>
      <c r="L29" s="40"/>
      <c r="M29" s="18"/>
    </row>
    <row r="30" ht="26.25" customHeight="1">
      <c r="A30" s="18"/>
      <c r="B30" s="35" t="b">
        <v>0</v>
      </c>
      <c r="C30" s="36"/>
      <c r="D30" s="22"/>
      <c r="E30" s="26"/>
      <c r="F30" s="26"/>
      <c r="G30" s="42"/>
      <c r="H30" s="38" t="str">
        <f t="shared" si="1"/>
        <v/>
      </c>
      <c r="I30" s="26" t="s">
        <v>34</v>
      </c>
      <c r="J30" s="37"/>
      <c r="K30" s="43" t="str">
        <f t="shared" si="2"/>
        <v/>
      </c>
      <c r="L30" s="40"/>
      <c r="M30" s="18"/>
    </row>
    <row r="31" ht="22.5" customHeight="1">
      <c r="A31" s="18"/>
      <c r="B31" s="35" t="b">
        <v>0</v>
      </c>
      <c r="C31" s="36"/>
      <c r="D31" s="22"/>
      <c r="E31" s="26"/>
      <c r="F31" s="26"/>
      <c r="G31" s="37"/>
      <c r="H31" s="38" t="str">
        <f t="shared" si="1"/>
        <v/>
      </c>
      <c r="I31" s="26"/>
      <c r="J31" s="37"/>
      <c r="K31" s="43" t="str">
        <f t="shared" si="2"/>
        <v/>
      </c>
      <c r="L31" s="40"/>
      <c r="M31" s="18"/>
    </row>
    <row r="32" ht="22.5" customHeight="1">
      <c r="A32" s="18"/>
      <c r="B32" s="35" t="b">
        <v>0</v>
      </c>
      <c r="C32" s="36"/>
      <c r="D32" s="22"/>
      <c r="E32" s="26"/>
      <c r="F32" s="26"/>
      <c r="G32" s="37"/>
      <c r="H32" s="38" t="str">
        <f t="shared" si="1"/>
        <v/>
      </c>
      <c r="I32" s="26"/>
      <c r="J32" s="37"/>
      <c r="K32" s="43" t="str">
        <f t="shared" si="2"/>
        <v/>
      </c>
      <c r="L32" s="40"/>
      <c r="M32" s="18"/>
    </row>
    <row r="33" ht="22.5" customHeight="1">
      <c r="A33" s="18"/>
      <c r="B33" s="35" t="b">
        <v>0</v>
      </c>
      <c r="C33" s="36"/>
      <c r="D33" s="22"/>
      <c r="E33" s="26"/>
      <c r="F33" s="26"/>
      <c r="G33" s="37"/>
      <c r="H33" s="38" t="str">
        <f t="shared" si="1"/>
        <v/>
      </c>
      <c r="I33" s="26"/>
      <c r="J33" s="37"/>
      <c r="K33" s="43" t="str">
        <f t="shared" si="2"/>
        <v/>
      </c>
      <c r="L33" s="40"/>
      <c r="M33" s="18"/>
    </row>
    <row r="34" ht="22.5" customHeight="1">
      <c r="A34" s="18"/>
      <c r="B34" s="35" t="b">
        <v>0</v>
      </c>
      <c r="C34" s="36"/>
      <c r="D34" s="22"/>
      <c r="E34" s="26"/>
      <c r="F34" s="26"/>
      <c r="G34" s="37"/>
      <c r="H34" s="38" t="str">
        <f t="shared" si="1"/>
        <v/>
      </c>
      <c r="I34" s="26"/>
      <c r="J34" s="37"/>
      <c r="K34" s="43" t="str">
        <f t="shared" si="2"/>
        <v/>
      </c>
      <c r="L34" s="40"/>
      <c r="M34" s="18"/>
    </row>
    <row r="35" ht="22.5" customHeight="1">
      <c r="A35" s="18"/>
      <c r="B35" s="35" t="b">
        <v>0</v>
      </c>
      <c r="C35" s="36"/>
      <c r="D35" s="22"/>
      <c r="E35" s="26"/>
      <c r="F35" s="26"/>
      <c r="G35" s="37"/>
      <c r="H35" s="38" t="str">
        <f t="shared" si="1"/>
        <v/>
      </c>
      <c r="I35" s="26"/>
      <c r="J35" s="37"/>
      <c r="K35" s="43" t="str">
        <f t="shared" si="2"/>
        <v/>
      </c>
      <c r="L35" s="40"/>
      <c r="M35" s="18"/>
    </row>
    <row r="36" ht="22.5" customHeight="1">
      <c r="A36" s="18"/>
      <c r="B36" s="35" t="b">
        <v>0</v>
      </c>
      <c r="C36" s="36"/>
      <c r="D36" s="22"/>
      <c r="E36" s="26"/>
      <c r="F36" s="26"/>
      <c r="G36" s="37"/>
      <c r="H36" s="38" t="str">
        <f t="shared" si="1"/>
        <v/>
      </c>
      <c r="I36" s="26"/>
      <c r="J36" s="37"/>
      <c r="K36" s="43" t="str">
        <f t="shared" si="2"/>
        <v/>
      </c>
      <c r="L36" s="40"/>
      <c r="M36" s="18"/>
    </row>
    <row r="37" ht="22.5" customHeight="1">
      <c r="A37" s="18"/>
      <c r="B37" s="35" t="b">
        <v>0</v>
      </c>
      <c r="C37" s="36"/>
      <c r="D37" s="22"/>
      <c r="E37" s="26"/>
      <c r="F37" s="26"/>
      <c r="G37" s="37"/>
      <c r="H37" s="38" t="str">
        <f t="shared" si="1"/>
        <v/>
      </c>
      <c r="I37" s="26"/>
      <c r="J37" s="37"/>
      <c r="K37" s="43" t="str">
        <f t="shared" si="2"/>
        <v/>
      </c>
      <c r="L37" s="40"/>
      <c r="M37" s="18"/>
    </row>
    <row r="38" ht="22.5" customHeight="1">
      <c r="A38" s="18"/>
      <c r="B38" s="35" t="b">
        <v>0</v>
      </c>
      <c r="C38" s="36"/>
      <c r="D38" s="22"/>
      <c r="E38" s="26"/>
      <c r="F38" s="26"/>
      <c r="G38" s="37"/>
      <c r="H38" s="38" t="str">
        <f t="shared" si="1"/>
        <v/>
      </c>
      <c r="I38" s="26"/>
      <c r="J38" s="37"/>
      <c r="K38" s="43" t="str">
        <f t="shared" si="2"/>
        <v/>
      </c>
      <c r="L38" s="40"/>
      <c r="M38" s="18"/>
    </row>
    <row r="39" ht="22.5" customHeight="1">
      <c r="A39" s="18"/>
      <c r="B39" s="35" t="b">
        <v>0</v>
      </c>
      <c r="C39" s="36"/>
      <c r="D39" s="22"/>
      <c r="E39" s="26"/>
      <c r="F39" s="26"/>
      <c r="G39" s="37"/>
      <c r="H39" s="38" t="str">
        <f t="shared" si="1"/>
        <v/>
      </c>
      <c r="I39" s="26"/>
      <c r="J39" s="37"/>
      <c r="K39" s="43" t="str">
        <f t="shared" si="2"/>
        <v/>
      </c>
      <c r="L39" s="40"/>
      <c r="M39" s="18"/>
    </row>
    <row r="40" ht="22.5" customHeight="1">
      <c r="A40" s="18"/>
      <c r="B40" s="35" t="b">
        <v>0</v>
      </c>
      <c r="C40" s="36"/>
      <c r="D40" s="22"/>
      <c r="E40" s="26"/>
      <c r="F40" s="26"/>
      <c r="G40" s="37"/>
      <c r="H40" s="38" t="str">
        <f t="shared" si="1"/>
        <v/>
      </c>
      <c r="I40" s="26"/>
      <c r="J40" s="37"/>
      <c r="K40" s="43" t="str">
        <f t="shared" si="2"/>
        <v/>
      </c>
      <c r="L40" s="40"/>
      <c r="M40" s="18"/>
    </row>
    <row r="41" ht="22.5" customHeight="1">
      <c r="A41" s="18"/>
      <c r="B41" s="35" t="b">
        <v>0</v>
      </c>
      <c r="C41" s="36"/>
      <c r="D41" s="22"/>
      <c r="E41" s="26"/>
      <c r="F41" s="26"/>
      <c r="G41" s="37"/>
      <c r="H41" s="38" t="str">
        <f t="shared" si="1"/>
        <v/>
      </c>
      <c r="I41" s="26"/>
      <c r="J41" s="37"/>
      <c r="K41" s="43" t="str">
        <f t="shared" si="2"/>
        <v/>
      </c>
      <c r="L41" s="40"/>
      <c r="M41" s="18"/>
    </row>
    <row r="42" ht="22.5" customHeight="1">
      <c r="A42" s="18"/>
      <c r="B42" s="35" t="b">
        <v>0</v>
      </c>
      <c r="C42" s="36"/>
      <c r="D42" s="22"/>
      <c r="E42" s="26"/>
      <c r="F42" s="26"/>
      <c r="G42" s="37"/>
      <c r="H42" s="38" t="str">
        <f t="shared" si="1"/>
        <v/>
      </c>
      <c r="I42" s="26"/>
      <c r="J42" s="37"/>
      <c r="K42" s="43" t="str">
        <f t="shared" si="2"/>
        <v/>
      </c>
      <c r="L42" s="40"/>
      <c r="M42" s="18"/>
    </row>
    <row r="43" ht="22.5" customHeight="1">
      <c r="A43" s="18"/>
      <c r="B43" s="35" t="b">
        <v>0</v>
      </c>
      <c r="C43" s="36"/>
      <c r="D43" s="22"/>
      <c r="E43" s="26"/>
      <c r="F43" s="26"/>
      <c r="G43" s="37"/>
      <c r="H43" s="38" t="str">
        <f t="shared" si="1"/>
        <v/>
      </c>
      <c r="I43" s="26"/>
      <c r="J43" s="37"/>
      <c r="K43" s="43" t="str">
        <f t="shared" si="2"/>
        <v/>
      </c>
      <c r="L43" s="40"/>
      <c r="M43" s="18"/>
    </row>
    <row r="44" ht="22.5" customHeight="1">
      <c r="A44" s="18"/>
      <c r="B44" s="35" t="b">
        <v>0</v>
      </c>
      <c r="C44" s="36"/>
      <c r="D44" s="22"/>
      <c r="E44" s="26"/>
      <c r="F44" s="26"/>
      <c r="G44" s="37"/>
      <c r="H44" s="38" t="str">
        <f t="shared" si="1"/>
        <v/>
      </c>
      <c r="I44" s="26"/>
      <c r="J44" s="37"/>
      <c r="K44" s="43" t="str">
        <f t="shared" si="2"/>
        <v/>
      </c>
      <c r="L44" s="40"/>
      <c r="M44" s="18"/>
    </row>
    <row r="45" ht="22.5" customHeight="1">
      <c r="A45" s="18"/>
      <c r="B45" s="35" t="b">
        <v>0</v>
      </c>
      <c r="C45" s="36"/>
      <c r="D45" s="22"/>
      <c r="E45" s="26"/>
      <c r="F45" s="26"/>
      <c r="G45" s="37"/>
      <c r="H45" s="38" t="str">
        <f t="shared" si="1"/>
        <v/>
      </c>
      <c r="I45" s="26"/>
      <c r="J45" s="37"/>
      <c r="K45" s="43" t="str">
        <f t="shared" si="2"/>
        <v/>
      </c>
      <c r="L45" s="40"/>
      <c r="M45" s="18"/>
    </row>
    <row r="46" ht="22.5" customHeight="1">
      <c r="A46" s="18"/>
      <c r="B46" s="35" t="b">
        <v>0</v>
      </c>
      <c r="C46" s="36"/>
      <c r="D46" s="22"/>
      <c r="E46" s="26"/>
      <c r="F46" s="26"/>
      <c r="G46" s="37"/>
      <c r="H46" s="38" t="str">
        <f t="shared" si="1"/>
        <v/>
      </c>
      <c r="I46" s="26"/>
      <c r="J46" s="37"/>
      <c r="K46" s="43" t="str">
        <f t="shared" si="2"/>
        <v/>
      </c>
      <c r="L46" s="40"/>
      <c r="M46" s="18"/>
    </row>
    <row r="47" ht="22.5" customHeight="1">
      <c r="A47" s="18"/>
      <c r="B47" s="35" t="b">
        <v>0</v>
      </c>
      <c r="C47" s="36"/>
      <c r="D47" s="22"/>
      <c r="E47" s="26"/>
      <c r="F47" s="26"/>
      <c r="G47" s="37"/>
      <c r="H47" s="38" t="str">
        <f t="shared" si="1"/>
        <v/>
      </c>
      <c r="I47" s="26"/>
      <c r="J47" s="37"/>
      <c r="K47" s="43" t="str">
        <f t="shared" si="2"/>
        <v/>
      </c>
      <c r="L47" s="40"/>
      <c r="M47" s="18"/>
    </row>
    <row r="48" ht="22.5" customHeight="1">
      <c r="A48" s="18"/>
      <c r="B48" s="35" t="b">
        <v>0</v>
      </c>
      <c r="C48" s="36"/>
      <c r="D48" s="22"/>
      <c r="E48" s="26"/>
      <c r="F48" s="26"/>
      <c r="G48" s="37"/>
      <c r="H48" s="38" t="str">
        <f t="shared" si="1"/>
        <v/>
      </c>
      <c r="I48" s="26"/>
      <c r="J48" s="37"/>
      <c r="K48" s="43" t="str">
        <f t="shared" si="2"/>
        <v/>
      </c>
      <c r="L48" s="40"/>
      <c r="M48" s="18"/>
    </row>
    <row r="49" ht="22.5" customHeight="1">
      <c r="A49" s="18"/>
      <c r="B49" s="35" t="b">
        <v>0</v>
      </c>
      <c r="C49" s="36"/>
      <c r="D49" s="22"/>
      <c r="E49" s="26"/>
      <c r="F49" s="26"/>
      <c r="G49" s="37"/>
      <c r="H49" s="38" t="str">
        <f t="shared" si="1"/>
        <v/>
      </c>
      <c r="I49" s="26"/>
      <c r="J49" s="37"/>
      <c r="K49" s="43" t="str">
        <f t="shared" si="2"/>
        <v/>
      </c>
      <c r="L49" s="40"/>
      <c r="M49" s="18"/>
    </row>
    <row r="50" ht="22.5" customHeight="1">
      <c r="A50" s="18"/>
      <c r="B50" s="35" t="b">
        <v>0</v>
      </c>
      <c r="C50" s="36"/>
      <c r="D50" s="22"/>
      <c r="E50" s="26"/>
      <c r="F50" s="26"/>
      <c r="G50" s="37"/>
      <c r="H50" s="38" t="str">
        <f t="shared" si="1"/>
        <v/>
      </c>
      <c r="I50" s="26"/>
      <c r="J50" s="37"/>
      <c r="K50" s="43" t="str">
        <f t="shared" si="2"/>
        <v/>
      </c>
      <c r="L50" s="40"/>
      <c r="M50" s="18"/>
    </row>
    <row r="51" ht="22.5" customHeight="1">
      <c r="A51" s="18"/>
      <c r="B51" s="35" t="b">
        <v>0</v>
      </c>
      <c r="C51" s="36"/>
      <c r="D51" s="22"/>
      <c r="E51" s="26"/>
      <c r="F51" s="26"/>
      <c r="G51" s="37"/>
      <c r="H51" s="38" t="str">
        <f t="shared" si="1"/>
        <v/>
      </c>
      <c r="I51" s="26"/>
      <c r="J51" s="37"/>
      <c r="K51" s="43" t="str">
        <f t="shared" si="2"/>
        <v/>
      </c>
      <c r="L51" s="40"/>
      <c r="M51" s="18"/>
    </row>
    <row r="52" ht="22.5" customHeight="1">
      <c r="A52" s="18"/>
      <c r="B52" s="35" t="b">
        <v>0</v>
      </c>
      <c r="C52" s="36"/>
      <c r="D52" s="22"/>
      <c r="E52" s="26"/>
      <c r="F52" s="26"/>
      <c r="G52" s="37"/>
      <c r="H52" s="38" t="str">
        <f t="shared" si="1"/>
        <v/>
      </c>
      <c r="I52" s="26"/>
      <c r="J52" s="37"/>
      <c r="K52" s="43" t="str">
        <f t="shared" si="2"/>
        <v/>
      </c>
      <c r="L52" s="40"/>
      <c r="M52" s="18"/>
    </row>
    <row r="53" ht="22.5" customHeight="1">
      <c r="A53" s="18"/>
      <c r="B53" s="35" t="b">
        <v>0</v>
      </c>
      <c r="C53" s="36"/>
      <c r="D53" s="22"/>
      <c r="E53" s="26"/>
      <c r="F53" s="26"/>
      <c r="G53" s="37"/>
      <c r="H53" s="38" t="str">
        <f t="shared" si="1"/>
        <v/>
      </c>
      <c r="I53" s="26"/>
      <c r="J53" s="37"/>
      <c r="K53" s="43" t="str">
        <f t="shared" si="2"/>
        <v/>
      </c>
      <c r="L53" s="40"/>
      <c r="M53" s="18"/>
    </row>
    <row r="54" ht="22.5" customHeight="1">
      <c r="A54" s="18"/>
      <c r="B54" s="35" t="b">
        <v>0</v>
      </c>
      <c r="C54" s="36"/>
      <c r="D54" s="22"/>
      <c r="E54" s="26"/>
      <c r="F54" s="26"/>
      <c r="G54" s="37"/>
      <c r="H54" s="38" t="str">
        <f t="shared" si="1"/>
        <v/>
      </c>
      <c r="I54" s="26"/>
      <c r="J54" s="37"/>
      <c r="K54" s="43" t="str">
        <f t="shared" si="2"/>
        <v/>
      </c>
      <c r="L54" s="40"/>
      <c r="M54" s="18"/>
    </row>
    <row r="55" ht="22.5" customHeight="1">
      <c r="A55" s="18"/>
      <c r="B55" s="35" t="b">
        <v>0</v>
      </c>
      <c r="C55" s="36"/>
      <c r="D55" s="22"/>
      <c r="E55" s="26"/>
      <c r="F55" s="26"/>
      <c r="G55" s="37"/>
      <c r="H55" s="38" t="str">
        <f t="shared" si="1"/>
        <v/>
      </c>
      <c r="I55" s="26"/>
      <c r="J55" s="37"/>
      <c r="K55" s="43" t="str">
        <f t="shared" si="2"/>
        <v/>
      </c>
      <c r="L55" s="40"/>
      <c r="M55" s="18"/>
    </row>
    <row r="56" ht="22.5" customHeight="1">
      <c r="A56" s="18"/>
      <c r="B56" s="35" t="b">
        <v>0</v>
      </c>
      <c r="C56" s="36"/>
      <c r="D56" s="22"/>
      <c r="E56" s="26"/>
      <c r="F56" s="26"/>
      <c r="G56" s="37"/>
      <c r="H56" s="38" t="str">
        <f t="shared" si="1"/>
        <v/>
      </c>
      <c r="I56" s="26"/>
      <c r="J56" s="37"/>
      <c r="K56" s="43" t="str">
        <f t="shared" si="2"/>
        <v/>
      </c>
      <c r="L56" s="40"/>
      <c r="M56" s="18"/>
    </row>
    <row r="57" ht="22.5" customHeight="1">
      <c r="A57" s="18"/>
      <c r="B57" s="35" t="b">
        <v>0</v>
      </c>
      <c r="C57" s="36"/>
      <c r="D57" s="22"/>
      <c r="E57" s="26"/>
      <c r="F57" s="26"/>
      <c r="G57" s="37"/>
      <c r="H57" s="38" t="str">
        <f t="shared" si="1"/>
        <v/>
      </c>
      <c r="I57" s="26"/>
      <c r="J57" s="37"/>
      <c r="K57" s="43" t="str">
        <f t="shared" si="2"/>
        <v/>
      </c>
      <c r="L57" s="40"/>
      <c r="M57" s="18"/>
    </row>
    <row r="58" ht="22.5" customHeight="1">
      <c r="A58" s="18"/>
      <c r="B58" s="35" t="b">
        <v>0</v>
      </c>
      <c r="C58" s="36"/>
      <c r="D58" s="22"/>
      <c r="E58" s="26"/>
      <c r="F58" s="26"/>
      <c r="G58" s="37"/>
      <c r="H58" s="38" t="str">
        <f t="shared" si="1"/>
        <v/>
      </c>
      <c r="I58" s="26"/>
      <c r="J58" s="37"/>
      <c r="K58" s="43" t="str">
        <f t="shared" si="2"/>
        <v/>
      </c>
      <c r="L58" s="40"/>
      <c r="M58" s="18"/>
    </row>
    <row r="59" ht="22.5" customHeight="1">
      <c r="A59" s="18"/>
      <c r="B59" s="35" t="b">
        <v>0</v>
      </c>
      <c r="C59" s="36"/>
      <c r="D59" s="22"/>
      <c r="E59" s="26"/>
      <c r="F59" s="26"/>
      <c r="G59" s="37"/>
      <c r="H59" s="38" t="str">
        <f t="shared" si="1"/>
        <v/>
      </c>
      <c r="I59" s="26"/>
      <c r="J59" s="37"/>
      <c r="K59" s="43" t="str">
        <f t="shared" si="2"/>
        <v/>
      </c>
      <c r="L59" s="40"/>
      <c r="M59" s="18"/>
    </row>
    <row r="60" ht="22.5" customHeight="1">
      <c r="A60" s="18"/>
      <c r="B60" s="35" t="b">
        <v>0</v>
      </c>
      <c r="C60" s="36"/>
      <c r="D60" s="22"/>
      <c r="E60" s="26"/>
      <c r="F60" s="26"/>
      <c r="G60" s="37"/>
      <c r="H60" s="38" t="str">
        <f t="shared" si="1"/>
        <v/>
      </c>
      <c r="I60" s="26"/>
      <c r="J60" s="37"/>
      <c r="K60" s="43" t="str">
        <f t="shared" si="2"/>
        <v/>
      </c>
      <c r="L60" s="40"/>
      <c r="M60" s="18"/>
    </row>
    <row r="61" ht="22.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44"/>
      <c r="L61" s="45"/>
      <c r="M61" s="1"/>
    </row>
  </sheetData>
  <mergeCells count="59">
    <mergeCell ref="C58:D58"/>
    <mergeCell ref="C59:D59"/>
    <mergeCell ref="C60:D60"/>
    <mergeCell ref="C51:D51"/>
    <mergeCell ref="C52:D52"/>
    <mergeCell ref="C53:D53"/>
    <mergeCell ref="C54:D54"/>
    <mergeCell ref="C55:D55"/>
    <mergeCell ref="C56:D56"/>
    <mergeCell ref="C57:D57"/>
    <mergeCell ref="B2:E5"/>
    <mergeCell ref="I2:I5"/>
    <mergeCell ref="J2:L3"/>
    <mergeCell ref="F3:F5"/>
    <mergeCell ref="G3:G5"/>
    <mergeCell ref="H3:H5"/>
    <mergeCell ref="J4:L5"/>
    <mergeCell ref="B7:E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</mergeCells>
  <conditionalFormatting sqref="K21:K60">
    <cfRule type="cellIs" dxfId="0" priority="1" operator="lessThanOrEqual">
      <formula>0</formula>
    </cfRule>
  </conditionalFormatting>
  <conditionalFormatting sqref="C21:L60">
    <cfRule type="expression" dxfId="1" priority="2">
      <formula>$B21</formula>
    </cfRule>
  </conditionalFormatting>
  <dataValidations>
    <dataValidation type="list" allowBlank="1" showErrorMessage="1" sqref="E21:E60">
      <formula1>Data!$A$3:$A$21</formula1>
    </dataValidation>
    <dataValidation type="list" allowBlank="1" showErrorMessage="1" sqref="I21:I60">
      <formula1>Data!$E$3:$E$21</formula1>
    </dataValidation>
    <dataValidation type="custom" allowBlank="1" showDropDown="1" sqref="G21:G60 J21:J60">
      <formula1>OR(NOT(ISERROR(DATEVALUE(G21))), AND(ISNUMBER(G21), LEFT(CELL("format", G21))="D"))</formula1>
    </dataValidation>
    <dataValidation type="list" allowBlank="1" showErrorMessage="1" sqref="F21:F60">
      <formula1>Data!$C$3:$C$21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0.75"/>
    <col customWidth="1" min="3" max="3" width="25.13"/>
    <col customWidth="1" min="4" max="4" width="12.63"/>
    <col customWidth="1" min="5" max="5" width="0.75"/>
    <col customWidth="1" min="6" max="6" width="2.0"/>
    <col customWidth="1" min="7" max="7" width="3.88"/>
    <col customWidth="1" min="8" max="8" width="18.88"/>
    <col customWidth="1" min="9" max="9" width="3.88"/>
    <col customWidth="1" min="10" max="10" width="18.88"/>
    <col customWidth="1" min="11" max="11" width="3.88"/>
    <col customWidth="1" min="12" max="12" width="18.88"/>
    <col customWidth="1" min="13" max="13" width="3.88"/>
    <col customWidth="1" min="14" max="14" width="18.88"/>
    <col customWidth="1" min="15" max="15" width="3.88"/>
    <col customWidth="1" min="16" max="16" width="18.88"/>
    <col customWidth="1" min="17" max="17" width="3.88"/>
    <col customWidth="1" min="18" max="18" width="18.88"/>
    <col customWidth="1" min="19" max="19" width="3.88"/>
    <col customWidth="1" min="20" max="20" width="18.88"/>
    <col customWidth="1" min="21" max="21" width="3.88"/>
  </cols>
  <sheetData>
    <row r="1" ht="22.5" customHeight="1">
      <c r="A1" s="46"/>
      <c r="B1" s="46"/>
      <c r="C1" s="46"/>
      <c r="D1" s="46"/>
      <c r="E1" s="46"/>
      <c r="F1" s="46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ht="33.75" customHeight="1">
      <c r="A2" s="46"/>
      <c r="B2" s="48" t="str">
        <f>IF(OR($B$8="",$B$5=""),"", $B$8&amp;" "&amp;$B$5)</f>
        <v>January 2026</v>
      </c>
      <c r="C2" s="4"/>
      <c r="D2" s="4"/>
      <c r="E2" s="5"/>
      <c r="F2" s="46"/>
      <c r="G2" s="49" t="s">
        <v>44</v>
      </c>
      <c r="H2" s="22"/>
      <c r="I2" s="49" t="s">
        <v>45</v>
      </c>
      <c r="J2" s="22"/>
      <c r="K2" s="49" t="s">
        <v>46</v>
      </c>
      <c r="L2" s="22"/>
      <c r="M2" s="49" t="s">
        <v>47</v>
      </c>
      <c r="N2" s="22"/>
      <c r="O2" s="49" t="s">
        <v>48</v>
      </c>
      <c r="P2" s="22"/>
      <c r="Q2" s="49" t="s">
        <v>49</v>
      </c>
      <c r="R2" s="22"/>
      <c r="S2" s="49" t="s">
        <v>50</v>
      </c>
      <c r="T2" s="22"/>
      <c r="U2" s="47"/>
    </row>
    <row r="3" ht="18.75" customHeight="1">
      <c r="A3" s="46"/>
      <c r="B3" s="13"/>
      <c r="C3" s="14"/>
      <c r="D3" s="14"/>
      <c r="E3" s="15"/>
      <c r="F3" s="50"/>
      <c r="G3" s="51">
        <f>Data!$M$5</f>
        <v>46019</v>
      </c>
      <c r="H3" s="22"/>
      <c r="I3" s="51">
        <f>G3+1</f>
        <v>46020</v>
      </c>
      <c r="J3" s="22"/>
      <c r="K3" s="51">
        <f>I3+1</f>
        <v>46021</v>
      </c>
      <c r="L3" s="22"/>
      <c r="M3" s="51">
        <f>K3+1</f>
        <v>46022</v>
      </c>
      <c r="N3" s="22"/>
      <c r="O3" s="51">
        <f>M3+1</f>
        <v>46023</v>
      </c>
      <c r="P3" s="22"/>
      <c r="Q3" s="51">
        <f>O3+1</f>
        <v>46024</v>
      </c>
      <c r="R3" s="22"/>
      <c r="S3" s="51">
        <f>Q3+1</f>
        <v>46025</v>
      </c>
      <c r="T3" s="22"/>
      <c r="U3" s="47"/>
    </row>
    <row r="4" ht="18.75" customHeight="1">
      <c r="A4" s="46"/>
      <c r="B4" s="50"/>
      <c r="C4" s="50"/>
      <c r="D4" s="46"/>
      <c r="E4" s="46"/>
      <c r="F4" s="46"/>
      <c r="G4" s="52"/>
      <c r="H4" s="5"/>
      <c r="I4" s="52" t="str">
        <f>IFERROR(__xludf.DUMMYFUNCTION("IFERROR(TEXTJOIN(CHAR(10), TRUE, FILTER($C$13:$C$38, $D$13:$D$38 = I3)), """")"),"")</f>
        <v/>
      </c>
      <c r="J4" s="5"/>
      <c r="K4" s="52" t="str">
        <f>IFERROR(__xludf.DUMMYFUNCTION("IFERROR(TEXTJOIN(CHAR(10), TRUE, FILTER($C$13:$C$38, $D$13:$D$38 = K3)), """")"),"")</f>
        <v/>
      </c>
      <c r="L4" s="5"/>
      <c r="M4" s="52" t="str">
        <f>IFERROR(__xludf.DUMMYFUNCTION("IFERROR(TEXTJOIN(CHAR(10), TRUE, FILTER($C$13:$C$38, $D$13:$D$38 = M3)), """")"),"")</f>
        <v/>
      </c>
      <c r="N4" s="5"/>
      <c r="O4" s="52" t="str">
        <f>IFERROR(__xludf.DUMMYFUNCTION("IFERROR(TEXTJOIN(CHAR(10), TRUE, FILTER($C$13:$C$38, $D$13:$D$38 = O3)), """")"),"Example of Your Event
Reminder")</f>
        <v>Example of Your Event
Reminder</v>
      </c>
      <c r="P4" s="5"/>
      <c r="Q4" s="52" t="str">
        <f>IFERROR(__xludf.DUMMYFUNCTION("IFERROR(TEXTJOIN(CHAR(10), TRUE, FILTER($C$13:$C$38, $D$13:$D$38 = Q3)), """")"),"Other Event")</f>
        <v>Other Event</v>
      </c>
      <c r="R4" s="5"/>
      <c r="S4" s="52" t="str">
        <f>IFERROR(__xludf.DUMMYFUNCTION("IFERROR(TEXTJOIN(CHAR(10), TRUE, FILTER($C$13:$C$38, $D$13:$D$38 = S3)), """")"),"Important Event")</f>
        <v>Important Event</v>
      </c>
      <c r="T4" s="5"/>
      <c r="U4" s="47"/>
    </row>
    <row r="5" ht="18.75" customHeight="1">
      <c r="A5" s="46"/>
      <c r="B5" s="53">
        <v>2026.0</v>
      </c>
      <c r="F5" s="46"/>
      <c r="G5" s="9"/>
      <c r="H5" s="10"/>
      <c r="I5" s="9"/>
      <c r="J5" s="10"/>
      <c r="K5" s="9"/>
      <c r="L5" s="10"/>
      <c r="M5" s="9"/>
      <c r="N5" s="10"/>
      <c r="O5" s="9"/>
      <c r="P5" s="10"/>
      <c r="Q5" s="9"/>
      <c r="R5" s="10"/>
      <c r="S5" s="9"/>
      <c r="T5" s="10"/>
    </row>
    <row r="6" ht="18.75" customHeight="1">
      <c r="A6" s="46"/>
      <c r="F6" s="46"/>
      <c r="G6" s="9"/>
      <c r="H6" s="10"/>
      <c r="I6" s="9"/>
      <c r="J6" s="10"/>
      <c r="K6" s="9"/>
      <c r="L6" s="10"/>
      <c r="M6" s="9"/>
      <c r="N6" s="10"/>
      <c r="O6" s="9"/>
      <c r="P6" s="10"/>
      <c r="Q6" s="9"/>
      <c r="R6" s="10"/>
      <c r="S6" s="9"/>
      <c r="T6" s="10"/>
    </row>
    <row r="7" ht="18.75" customHeight="1">
      <c r="A7" s="46"/>
      <c r="B7" s="46"/>
      <c r="C7" s="54"/>
      <c r="D7" s="46"/>
      <c r="E7" s="46"/>
      <c r="F7" s="46"/>
      <c r="G7" s="9"/>
      <c r="H7" s="10"/>
      <c r="I7" s="9"/>
      <c r="J7" s="10"/>
      <c r="K7" s="9"/>
      <c r="L7" s="10"/>
      <c r="M7" s="9"/>
      <c r="N7" s="10"/>
      <c r="O7" s="9"/>
      <c r="P7" s="10"/>
      <c r="Q7" s="9"/>
      <c r="R7" s="10"/>
      <c r="S7" s="9"/>
      <c r="T7" s="10"/>
    </row>
    <row r="8" ht="18.75" customHeight="1">
      <c r="A8" s="46"/>
      <c r="B8" s="55" t="s">
        <v>51</v>
      </c>
      <c r="F8" s="46"/>
      <c r="G8" s="13"/>
      <c r="H8" s="15"/>
      <c r="I8" s="13"/>
      <c r="J8" s="15"/>
      <c r="K8" s="13"/>
      <c r="L8" s="15"/>
      <c r="M8" s="13"/>
      <c r="N8" s="15"/>
      <c r="O8" s="13"/>
      <c r="P8" s="15"/>
      <c r="Q8" s="13"/>
      <c r="R8" s="15"/>
      <c r="S8" s="13"/>
      <c r="T8" s="15"/>
    </row>
    <row r="9" ht="18.75" customHeight="1">
      <c r="A9" s="46"/>
      <c r="F9" s="50"/>
      <c r="G9" s="51">
        <f>G3+7</f>
        <v>46026</v>
      </c>
      <c r="H9" s="22"/>
      <c r="I9" s="51">
        <f>G9+1</f>
        <v>46027</v>
      </c>
      <c r="J9" s="22"/>
      <c r="K9" s="51">
        <f>I9+1</f>
        <v>46028</v>
      </c>
      <c r="L9" s="22"/>
      <c r="M9" s="51">
        <f>K9+1</f>
        <v>46029</v>
      </c>
      <c r="N9" s="22"/>
      <c r="O9" s="51">
        <f>M9+1</f>
        <v>46030</v>
      </c>
      <c r="P9" s="22"/>
      <c r="Q9" s="51">
        <f>O9+1</f>
        <v>46031</v>
      </c>
      <c r="R9" s="22"/>
      <c r="S9" s="51">
        <f>Q9+1</f>
        <v>46032</v>
      </c>
      <c r="T9" s="22"/>
      <c r="U9" s="47"/>
    </row>
    <row r="10" ht="18.75" customHeight="1">
      <c r="A10" s="46"/>
      <c r="B10" s="46"/>
      <c r="C10" s="54"/>
      <c r="D10" s="46"/>
      <c r="E10" s="46"/>
      <c r="F10" s="46"/>
      <c r="G10" s="52" t="str">
        <f>IFERROR(__xludf.DUMMYFUNCTION("IFERROR(TEXTJOIN(CHAR(10), TRUE, FILTER($C$13:$C$38, $D$13:$D$38 = G9)), """")"),"")</f>
        <v/>
      </c>
      <c r="H10" s="5"/>
      <c r="I10" s="52" t="str">
        <f>IFERROR(__xludf.DUMMYFUNCTION("IFERROR(TEXTJOIN(CHAR(10), TRUE, FILTER($C$13:$C$38, $D$13:$D$38 = I9)), """")"),"")</f>
        <v/>
      </c>
      <c r="J10" s="5"/>
      <c r="K10" s="52" t="str">
        <f>IFERROR(__xludf.DUMMYFUNCTION("IFERROR(TEXTJOIN(CHAR(10), TRUE, FILTER($C$13:$C$38, $D$13:$D$38 = K9)), """")"),"")</f>
        <v/>
      </c>
      <c r="L10" s="5"/>
      <c r="M10" s="52" t="str">
        <f>IFERROR(__xludf.DUMMYFUNCTION("IFERROR(TEXTJOIN(CHAR(10), TRUE, FILTER($C$13:$C$38, $D$13:$D$38 = M9)), """")"),"")</f>
        <v/>
      </c>
      <c r="N10" s="5"/>
      <c r="O10" s="52" t="str">
        <f>IFERROR(__xludf.DUMMYFUNCTION("IFERROR(TEXTJOIN(CHAR(10), TRUE, FILTER($C$13:$C$38, $D$13:$D$38 = O9)), """")"),"")</f>
        <v/>
      </c>
      <c r="P10" s="5"/>
      <c r="Q10" s="52" t="str">
        <f>IFERROR(__xludf.DUMMYFUNCTION("IFERROR(TEXTJOIN(CHAR(10), TRUE, FILTER($C$13:$C$38, $D$13:$D$38 = Q9)), """")"),"")</f>
        <v/>
      </c>
      <c r="R10" s="5"/>
      <c r="S10" s="52" t="str">
        <f>IFERROR(__xludf.DUMMYFUNCTION("IFERROR(TEXTJOIN(CHAR(10), TRUE, FILTER($C$13:$C$38, $D$13:$D$38 = S9)), """")"),"")</f>
        <v/>
      </c>
      <c r="T10" s="5"/>
      <c r="U10" s="47"/>
    </row>
    <row r="11" ht="18.75" customHeight="1">
      <c r="A11" s="46"/>
      <c r="B11" s="56" t="s">
        <v>52</v>
      </c>
      <c r="C11" s="4"/>
      <c r="D11" s="4"/>
      <c r="E11" s="5"/>
      <c r="F11" s="46"/>
      <c r="G11" s="9"/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  <c r="S11" s="9"/>
      <c r="T11" s="10"/>
      <c r="U11" s="47"/>
    </row>
    <row r="12" ht="18.75" customHeight="1">
      <c r="A12" s="46"/>
      <c r="B12" s="13"/>
      <c r="C12" s="14"/>
      <c r="D12" s="14"/>
      <c r="E12" s="15"/>
      <c r="F12" s="46"/>
      <c r="G12" s="9"/>
      <c r="H12" s="10"/>
      <c r="I12" s="9"/>
      <c r="J12" s="10"/>
      <c r="K12" s="9"/>
      <c r="L12" s="10"/>
      <c r="M12" s="9"/>
      <c r="N12" s="10"/>
      <c r="O12" s="9"/>
      <c r="P12" s="10"/>
      <c r="Q12" s="9"/>
      <c r="R12" s="10"/>
      <c r="S12" s="9"/>
      <c r="T12" s="10"/>
      <c r="U12" s="47"/>
    </row>
    <row r="13" ht="18.75" customHeight="1">
      <c r="A13" s="46"/>
      <c r="B13" s="57"/>
      <c r="C13" s="58" t="s">
        <v>53</v>
      </c>
      <c r="D13" s="59" t="s">
        <v>54</v>
      </c>
      <c r="E13" s="60"/>
      <c r="F13" s="46"/>
      <c r="G13" s="9"/>
      <c r="H13" s="10"/>
      <c r="I13" s="9"/>
      <c r="J13" s="10"/>
      <c r="K13" s="9"/>
      <c r="L13" s="10"/>
      <c r="M13" s="9"/>
      <c r="N13" s="10"/>
      <c r="O13" s="9"/>
      <c r="P13" s="10"/>
      <c r="Q13" s="9"/>
      <c r="R13" s="10"/>
      <c r="S13" s="9"/>
      <c r="T13" s="10"/>
      <c r="U13" s="47"/>
    </row>
    <row r="14" ht="18.75" customHeight="1">
      <c r="A14" s="46"/>
      <c r="B14" s="57"/>
      <c r="C14" s="61" t="s">
        <v>55</v>
      </c>
      <c r="D14" s="62">
        <v>46023.0</v>
      </c>
      <c r="E14" s="22"/>
      <c r="F14" s="46"/>
      <c r="G14" s="13"/>
      <c r="H14" s="15"/>
      <c r="I14" s="13"/>
      <c r="J14" s="15"/>
      <c r="K14" s="13"/>
      <c r="L14" s="15"/>
      <c r="M14" s="13"/>
      <c r="N14" s="15"/>
      <c r="O14" s="13"/>
      <c r="P14" s="15"/>
      <c r="Q14" s="13"/>
      <c r="R14" s="15"/>
      <c r="S14" s="13"/>
      <c r="T14" s="15"/>
      <c r="U14" s="47"/>
    </row>
    <row r="15" ht="18.75" customHeight="1">
      <c r="A15" s="46"/>
      <c r="B15" s="57"/>
      <c r="C15" s="61" t="s">
        <v>56</v>
      </c>
      <c r="D15" s="62">
        <v>46024.0</v>
      </c>
      <c r="E15" s="22"/>
      <c r="F15" s="46"/>
      <c r="G15" s="51">
        <f>G3+14</f>
        <v>46033</v>
      </c>
      <c r="H15" s="22"/>
      <c r="I15" s="51">
        <f>G15+1</f>
        <v>46034</v>
      </c>
      <c r="J15" s="22"/>
      <c r="K15" s="51">
        <f>I15+1</f>
        <v>46035</v>
      </c>
      <c r="L15" s="22"/>
      <c r="M15" s="51">
        <f>K15+1</f>
        <v>46036</v>
      </c>
      <c r="N15" s="22"/>
      <c r="O15" s="51">
        <f>M15+1</f>
        <v>46037</v>
      </c>
      <c r="P15" s="22"/>
      <c r="Q15" s="51">
        <f>O15+1</f>
        <v>46038</v>
      </c>
      <c r="R15" s="22"/>
      <c r="S15" s="51">
        <f>Q15+1</f>
        <v>46039</v>
      </c>
      <c r="T15" s="22"/>
      <c r="U15" s="47"/>
    </row>
    <row r="16" ht="18.75" customHeight="1">
      <c r="A16" s="46"/>
      <c r="B16" s="57"/>
      <c r="C16" s="61" t="s">
        <v>57</v>
      </c>
      <c r="D16" s="62">
        <v>46025.0</v>
      </c>
      <c r="E16" s="22"/>
      <c r="F16" s="46"/>
      <c r="G16" s="52" t="str">
        <f>IFERROR(__xludf.DUMMYFUNCTION("IFERROR(TEXTJOIN(CHAR(10), TRUE, FILTER($C$13:$C$38, $D$13:$D$38 = G15)), """")"),"")</f>
        <v/>
      </c>
      <c r="H16" s="5"/>
      <c r="I16" s="52"/>
      <c r="J16" s="5"/>
      <c r="K16" s="52" t="str">
        <f>IFERROR(__xludf.DUMMYFUNCTION("IFERROR(TEXTJOIN(CHAR(10), TRUE, FILTER($C$13:$C$38, $D$13:$D$38 = K15)), """")"),"")</f>
        <v/>
      </c>
      <c r="L16" s="5"/>
      <c r="M16" s="52" t="str">
        <f>IFERROR(__xludf.DUMMYFUNCTION("IFERROR(TEXTJOIN(CHAR(10), TRUE, FILTER($C$13:$C$38, $D$13:$D$38 = M15)), """")"),"")</f>
        <v/>
      </c>
      <c r="N16" s="5"/>
      <c r="O16" s="52" t="str">
        <f>IFERROR(__xludf.DUMMYFUNCTION("IFERROR(TEXTJOIN(CHAR(10), TRUE, FILTER($C$13:$C$38, $D$13:$D$38 = O15)), """")"),"")</f>
        <v/>
      </c>
      <c r="P16" s="5"/>
      <c r="Q16" s="52" t="str">
        <f>IFERROR(__xludf.DUMMYFUNCTION("IFERROR(TEXTJOIN(CHAR(10), TRUE, FILTER($C$13:$C$38, $D$13:$D$38 = Q15)), """")"),"")</f>
        <v/>
      </c>
      <c r="R16" s="5"/>
      <c r="S16" s="52" t="str">
        <f>IFERROR(__xludf.DUMMYFUNCTION("IFERROR(TEXTJOIN(CHAR(10), TRUE, FILTER($C$13:$C$38, $D$13:$D$38 = S15)), """")"),"")</f>
        <v/>
      </c>
      <c r="T16" s="5"/>
      <c r="U16" s="47"/>
    </row>
    <row r="17" ht="18.75" customHeight="1">
      <c r="A17" s="46"/>
      <c r="B17" s="57"/>
      <c r="C17" s="61" t="s">
        <v>58</v>
      </c>
      <c r="D17" s="62">
        <v>46023.0</v>
      </c>
      <c r="E17" s="22"/>
      <c r="F17" s="46"/>
      <c r="G17" s="9"/>
      <c r="H17" s="10"/>
      <c r="I17" s="9"/>
      <c r="J17" s="10"/>
      <c r="K17" s="9"/>
      <c r="L17" s="10"/>
      <c r="M17" s="9"/>
      <c r="N17" s="10"/>
      <c r="O17" s="9"/>
      <c r="P17" s="10"/>
      <c r="Q17" s="9"/>
      <c r="R17" s="10"/>
      <c r="S17" s="9"/>
      <c r="T17" s="10"/>
      <c r="U17" s="47"/>
    </row>
    <row r="18" ht="18.75" customHeight="1">
      <c r="A18" s="46"/>
      <c r="B18" s="57"/>
      <c r="C18" s="61"/>
      <c r="D18" s="62"/>
      <c r="E18" s="22"/>
      <c r="F18" s="46"/>
      <c r="G18" s="9"/>
      <c r="H18" s="10"/>
      <c r="I18" s="9"/>
      <c r="J18" s="10"/>
      <c r="K18" s="9"/>
      <c r="L18" s="10"/>
      <c r="M18" s="9"/>
      <c r="N18" s="10"/>
      <c r="O18" s="9"/>
      <c r="P18" s="10"/>
      <c r="Q18" s="9"/>
      <c r="R18" s="10"/>
      <c r="S18" s="9"/>
      <c r="T18" s="10"/>
      <c r="U18" s="47"/>
    </row>
    <row r="19" ht="18.75" customHeight="1">
      <c r="A19" s="46"/>
      <c r="B19" s="57"/>
      <c r="C19" s="61"/>
      <c r="D19" s="62"/>
      <c r="E19" s="22"/>
      <c r="F19" s="46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  <c r="S19" s="9"/>
      <c r="T19" s="10"/>
      <c r="U19" s="47"/>
    </row>
    <row r="20" ht="18.75" customHeight="1">
      <c r="A20" s="46"/>
      <c r="B20" s="57"/>
      <c r="C20" s="61"/>
      <c r="D20" s="62"/>
      <c r="E20" s="22"/>
      <c r="F20" s="46"/>
      <c r="G20" s="13"/>
      <c r="H20" s="15"/>
      <c r="I20" s="13"/>
      <c r="J20" s="15"/>
      <c r="K20" s="13"/>
      <c r="L20" s="15"/>
      <c r="M20" s="13"/>
      <c r="N20" s="15"/>
      <c r="O20" s="13"/>
      <c r="P20" s="15"/>
      <c r="Q20" s="13"/>
      <c r="R20" s="15"/>
      <c r="S20" s="13"/>
      <c r="T20" s="15"/>
      <c r="U20" s="47"/>
    </row>
    <row r="21" ht="18.75" customHeight="1">
      <c r="A21" s="46"/>
      <c r="B21" s="57"/>
      <c r="C21" s="61"/>
      <c r="D21" s="62"/>
      <c r="E21" s="22"/>
      <c r="F21" s="46"/>
      <c r="G21" s="51">
        <f>G3+21</f>
        <v>46040</v>
      </c>
      <c r="H21" s="22"/>
      <c r="I21" s="51">
        <f>G21+1</f>
        <v>46041</v>
      </c>
      <c r="J21" s="22"/>
      <c r="K21" s="51">
        <f>I21+1</f>
        <v>46042</v>
      </c>
      <c r="L21" s="22"/>
      <c r="M21" s="51">
        <f>K21+1</f>
        <v>46043</v>
      </c>
      <c r="N21" s="22"/>
      <c r="O21" s="51">
        <f>M21+1</f>
        <v>46044</v>
      </c>
      <c r="P21" s="22"/>
      <c r="Q21" s="51">
        <f>O21+1</f>
        <v>46045</v>
      </c>
      <c r="R21" s="22"/>
      <c r="S21" s="51">
        <f>Q21+1</f>
        <v>46046</v>
      </c>
      <c r="T21" s="22"/>
      <c r="U21" s="47"/>
    </row>
    <row r="22" ht="18.75" customHeight="1">
      <c r="A22" s="46"/>
      <c r="B22" s="57"/>
      <c r="C22" s="61"/>
      <c r="D22" s="62"/>
      <c r="E22" s="22"/>
      <c r="F22" s="46"/>
      <c r="G22" s="52" t="str">
        <f>IFERROR(__xludf.DUMMYFUNCTION("IFERROR(TEXTJOIN(CHAR(10), TRUE, FILTER($C$13:$C$38, $D$13:$D$38 = G21)), """")"),"")</f>
        <v/>
      </c>
      <c r="H22" s="5"/>
      <c r="I22" s="52" t="str">
        <f>IFERROR(__xludf.DUMMYFUNCTION("IFERROR(TEXTJOIN(CHAR(10), TRUE, FILTER($C$13:$C$38, $D$13:$D$38 = I21)), """")"),"")</f>
        <v/>
      </c>
      <c r="J22" s="5"/>
      <c r="K22" s="52" t="str">
        <f>IFERROR(__xludf.DUMMYFUNCTION("IFERROR(TEXTJOIN(CHAR(10), TRUE, FILTER($C$13:$C$38, $D$13:$D$38 = K21)), """")"),"")</f>
        <v/>
      </c>
      <c r="L22" s="5"/>
      <c r="M22" s="52" t="str">
        <f>IFERROR(__xludf.DUMMYFUNCTION("IFERROR(TEXTJOIN(CHAR(10), TRUE, FILTER($C$13:$C$38, $D$13:$D$38 = M21)), """")"),"")</f>
        <v/>
      </c>
      <c r="N22" s="5"/>
      <c r="O22" s="52" t="str">
        <f>IFERROR(__xludf.DUMMYFUNCTION("IFERROR(TEXTJOIN(CHAR(10), TRUE, FILTER($C$13:$C$38, $D$13:$D$38 = O21)), """")"),"")</f>
        <v/>
      </c>
      <c r="P22" s="5"/>
      <c r="Q22" s="52" t="str">
        <f>IFERROR(__xludf.DUMMYFUNCTION("IFERROR(TEXTJOIN(CHAR(10), TRUE, FILTER($C$13:$C$38, $D$13:$D$38 = Q21)), """")"),"")</f>
        <v/>
      </c>
      <c r="R22" s="5"/>
      <c r="S22" s="52" t="str">
        <f>IFERROR(__xludf.DUMMYFUNCTION("IFERROR(TEXTJOIN(CHAR(10), TRUE, FILTER($C$13:$C$38, $D$13:$D$38 = S21)), """")"),"")</f>
        <v/>
      </c>
      <c r="T22" s="5"/>
      <c r="U22" s="47"/>
    </row>
    <row r="23" ht="18.75" customHeight="1">
      <c r="A23" s="46"/>
      <c r="B23" s="57"/>
      <c r="C23" s="61"/>
      <c r="D23" s="62"/>
      <c r="E23" s="22"/>
      <c r="F23" s="46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  <c r="S23" s="9"/>
      <c r="T23" s="10"/>
      <c r="U23" s="47"/>
    </row>
    <row r="24" ht="18.75" customHeight="1">
      <c r="A24" s="46"/>
      <c r="B24" s="57"/>
      <c r="C24" s="61"/>
      <c r="D24" s="62"/>
      <c r="E24" s="22"/>
      <c r="F24" s="46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  <c r="S24" s="9"/>
      <c r="T24" s="10"/>
      <c r="U24" s="47"/>
    </row>
    <row r="25" ht="18.75" customHeight="1">
      <c r="A25" s="46"/>
      <c r="B25" s="57"/>
      <c r="C25" s="61"/>
      <c r="D25" s="62"/>
      <c r="E25" s="22"/>
      <c r="F25" s="46"/>
      <c r="G25" s="9"/>
      <c r="H25" s="10"/>
      <c r="I25" s="9"/>
      <c r="J25" s="10"/>
      <c r="K25" s="9"/>
      <c r="L25" s="10"/>
      <c r="M25" s="9"/>
      <c r="N25" s="10"/>
      <c r="O25" s="9"/>
      <c r="P25" s="10"/>
      <c r="Q25" s="9"/>
      <c r="R25" s="10"/>
      <c r="S25" s="9"/>
      <c r="T25" s="10"/>
      <c r="U25" s="47"/>
    </row>
    <row r="26" ht="18.75" customHeight="1">
      <c r="A26" s="46"/>
      <c r="B26" s="57"/>
      <c r="C26" s="61"/>
      <c r="D26" s="62"/>
      <c r="E26" s="22"/>
      <c r="F26" s="46"/>
      <c r="G26" s="13"/>
      <c r="H26" s="15"/>
      <c r="I26" s="13"/>
      <c r="J26" s="15"/>
      <c r="K26" s="13"/>
      <c r="L26" s="15"/>
      <c r="M26" s="13"/>
      <c r="N26" s="15"/>
      <c r="O26" s="13"/>
      <c r="P26" s="15"/>
      <c r="Q26" s="13"/>
      <c r="R26" s="15"/>
      <c r="S26" s="13"/>
      <c r="T26" s="15"/>
      <c r="U26" s="47"/>
    </row>
    <row r="27" ht="18.75" customHeight="1">
      <c r="A27" s="46"/>
      <c r="B27" s="57"/>
      <c r="C27" s="61"/>
      <c r="D27" s="62"/>
      <c r="E27" s="22"/>
      <c r="F27" s="46"/>
      <c r="G27" s="51">
        <f>G3+28</f>
        <v>46047</v>
      </c>
      <c r="H27" s="22"/>
      <c r="I27" s="51">
        <f>G27+1</f>
        <v>46048</v>
      </c>
      <c r="J27" s="22"/>
      <c r="K27" s="51">
        <f>I27+1</f>
        <v>46049</v>
      </c>
      <c r="L27" s="22"/>
      <c r="M27" s="51">
        <f>K27+1</f>
        <v>46050</v>
      </c>
      <c r="N27" s="22"/>
      <c r="O27" s="51">
        <f>M27+1</f>
        <v>46051</v>
      </c>
      <c r="P27" s="22"/>
      <c r="Q27" s="51">
        <f>O27+1</f>
        <v>46052</v>
      </c>
      <c r="R27" s="22"/>
      <c r="S27" s="51">
        <f>Q27+1</f>
        <v>46053</v>
      </c>
      <c r="T27" s="22"/>
      <c r="U27" s="47"/>
    </row>
    <row r="28" ht="18.75" customHeight="1">
      <c r="A28" s="46"/>
      <c r="B28" s="57"/>
      <c r="C28" s="61"/>
      <c r="D28" s="62"/>
      <c r="E28" s="22"/>
      <c r="F28" s="46"/>
      <c r="G28" s="52" t="str">
        <f>IFERROR(__xludf.DUMMYFUNCTION("IFERROR(TEXTJOIN(CHAR(10), TRUE, FILTER($C$13:$C$38, $D$13:$D$38 = G27)), """")"),"")</f>
        <v/>
      </c>
      <c r="H28" s="5"/>
      <c r="I28" s="52" t="str">
        <f>IFERROR(__xludf.DUMMYFUNCTION("IFERROR(TEXTJOIN(CHAR(10), TRUE, FILTER($C$13:$C$38, $D$13:$D$38 = I27)), """")"),"")</f>
        <v/>
      </c>
      <c r="J28" s="5"/>
      <c r="K28" s="52" t="str">
        <f>IFERROR(__xludf.DUMMYFUNCTION("IFERROR(TEXTJOIN(CHAR(10), TRUE, FILTER($C$13:$C$38, $D$13:$D$38 = K27)), """")"),"")</f>
        <v/>
      </c>
      <c r="L28" s="5"/>
      <c r="M28" s="52" t="str">
        <f>IFERROR(__xludf.DUMMYFUNCTION("IFERROR(TEXTJOIN(CHAR(10), TRUE, FILTER($C$13:$C$38, $D$13:$D$38 = M27)), """")"),"")</f>
        <v/>
      </c>
      <c r="N28" s="5"/>
      <c r="O28" s="52" t="str">
        <f>IFERROR(__xludf.DUMMYFUNCTION("IFERROR(TEXTJOIN(CHAR(10), TRUE, FILTER($C$13:$C$38, $D$13:$D$38 = O27)), """")"),"")</f>
        <v/>
      </c>
      <c r="P28" s="5"/>
      <c r="Q28" s="52" t="str">
        <f>IFERROR(__xludf.DUMMYFUNCTION("IFERROR(TEXTJOIN(CHAR(10), TRUE, FILTER($C$13:$C$38, $D$13:$D$38 = Q27)), """")"),"")</f>
        <v/>
      </c>
      <c r="R28" s="5"/>
      <c r="S28" s="52" t="str">
        <f>IFERROR(__xludf.DUMMYFUNCTION("IFERROR(TEXTJOIN(CHAR(10), TRUE, FILTER($C$13:$C$38, $D$13:$D$38 = S27)), """")"),"")</f>
        <v/>
      </c>
      <c r="T28" s="5"/>
      <c r="U28" s="47"/>
    </row>
    <row r="29" ht="18.75" customHeight="1">
      <c r="A29" s="46"/>
      <c r="B29" s="57"/>
      <c r="C29" s="61"/>
      <c r="D29" s="62"/>
      <c r="E29" s="22"/>
      <c r="F29" s="46"/>
      <c r="G29" s="9"/>
      <c r="H29" s="10"/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/>
      <c r="U29" s="47"/>
    </row>
    <row r="30" ht="18.75" customHeight="1">
      <c r="A30" s="46"/>
      <c r="B30" s="57"/>
      <c r="C30" s="61"/>
      <c r="D30" s="62"/>
      <c r="E30" s="22"/>
      <c r="F30" s="46"/>
      <c r="G30" s="9"/>
      <c r="H30" s="10"/>
      <c r="I30" s="9"/>
      <c r="J30" s="10"/>
      <c r="K30" s="9"/>
      <c r="L30" s="10"/>
      <c r="M30" s="9"/>
      <c r="N30" s="10"/>
      <c r="O30" s="9"/>
      <c r="P30" s="10"/>
      <c r="Q30" s="9"/>
      <c r="R30" s="10"/>
      <c r="S30" s="9"/>
      <c r="T30" s="10"/>
      <c r="U30" s="47"/>
    </row>
    <row r="31" ht="18.75" customHeight="1">
      <c r="A31" s="46"/>
      <c r="B31" s="57"/>
      <c r="C31" s="63"/>
      <c r="D31" s="64"/>
      <c r="E31" s="22"/>
      <c r="F31" s="46"/>
      <c r="G31" s="9"/>
      <c r="H31" s="10"/>
      <c r="I31" s="9"/>
      <c r="J31" s="10"/>
      <c r="K31" s="9"/>
      <c r="L31" s="10"/>
      <c r="M31" s="9"/>
      <c r="N31" s="10"/>
      <c r="O31" s="9"/>
      <c r="P31" s="10"/>
      <c r="Q31" s="9"/>
      <c r="R31" s="10"/>
      <c r="S31" s="9"/>
      <c r="T31" s="10"/>
      <c r="U31" s="47"/>
    </row>
    <row r="32" ht="18.75" customHeight="1">
      <c r="A32" s="46"/>
      <c r="B32" s="57"/>
      <c r="C32" s="63"/>
      <c r="D32" s="64"/>
      <c r="E32" s="22"/>
      <c r="F32" s="46"/>
      <c r="G32" s="13"/>
      <c r="H32" s="15"/>
      <c r="I32" s="13"/>
      <c r="J32" s="15"/>
      <c r="K32" s="13"/>
      <c r="L32" s="15"/>
      <c r="M32" s="13"/>
      <c r="N32" s="15"/>
      <c r="O32" s="13"/>
      <c r="P32" s="15"/>
      <c r="Q32" s="13"/>
      <c r="R32" s="15"/>
      <c r="S32" s="13"/>
      <c r="T32" s="15"/>
      <c r="U32" s="47"/>
    </row>
    <row r="33" ht="18.75" customHeight="1">
      <c r="A33" s="46"/>
      <c r="B33" s="57"/>
      <c r="C33" s="63"/>
      <c r="D33" s="64"/>
      <c r="E33" s="22"/>
      <c r="F33" s="46"/>
      <c r="G33" s="51">
        <f>G3+35</f>
        <v>46054</v>
      </c>
      <c r="H33" s="22"/>
      <c r="I33" s="51">
        <f>G33+1</f>
        <v>46055</v>
      </c>
      <c r="J33" s="22"/>
      <c r="K33" s="51">
        <f>I33+1</f>
        <v>46056</v>
      </c>
      <c r="L33" s="22"/>
      <c r="M33" s="51">
        <f>K33+1</f>
        <v>46057</v>
      </c>
      <c r="N33" s="22"/>
      <c r="O33" s="51">
        <f>M33+1</f>
        <v>46058</v>
      </c>
      <c r="P33" s="22"/>
      <c r="Q33" s="51">
        <f>O33+1</f>
        <v>46059</v>
      </c>
      <c r="R33" s="22"/>
      <c r="S33" s="51">
        <f>Q33+1</f>
        <v>46060</v>
      </c>
      <c r="T33" s="22"/>
      <c r="U33" s="47"/>
    </row>
    <row r="34" ht="18.75" customHeight="1">
      <c r="A34" s="46"/>
      <c r="B34" s="57"/>
      <c r="C34" s="63"/>
      <c r="D34" s="64"/>
      <c r="E34" s="22"/>
      <c r="F34" s="46"/>
      <c r="G34" s="65" t="str">
        <f>IFERROR(__xludf.DUMMYFUNCTION("IFERROR(TEXTJOIN(CHAR(10), TRUE, FILTER($C$13:$C$38, $D$13:$D$38 = G33)), """")"),"")</f>
        <v/>
      </c>
      <c r="H34" s="5"/>
      <c r="I34" s="65" t="str">
        <f>IFERROR(__xludf.DUMMYFUNCTION("IFERROR(TEXTJOIN(CHAR(10), TRUE, FILTER($C$13:$C$38, $D$13:$D$38 = I33)), """")"),"")</f>
        <v/>
      </c>
      <c r="J34" s="5"/>
      <c r="K34" s="65" t="str">
        <f>IFERROR(__xludf.DUMMYFUNCTION("IFERROR(TEXTJOIN(CHAR(10), TRUE, FILTER($C$13:$C$38, $D$13:$D$38 = K33)), """")"),"")</f>
        <v/>
      </c>
      <c r="L34" s="5"/>
      <c r="M34" s="65" t="str">
        <f>IFERROR(__xludf.DUMMYFUNCTION("IFERROR(TEXTJOIN(CHAR(10), TRUE, FILTER($C$13:$C$38, $D$13:$D$38 = M33)), """")"),"")</f>
        <v/>
      </c>
      <c r="N34" s="5"/>
      <c r="O34" s="65" t="str">
        <f>IFERROR(__xludf.DUMMYFUNCTION("IFERROR(TEXTJOIN(CHAR(10), TRUE, FILTER($C$13:$C$38, $D$13:$D$38 = O33)), """")"),"")</f>
        <v/>
      </c>
      <c r="P34" s="5"/>
      <c r="Q34" s="65" t="str">
        <f>IFERROR(__xludf.DUMMYFUNCTION("IFERROR(TEXTJOIN(CHAR(10), TRUE, FILTER($C$13:$C$38, $D$13:$D$38 = Q33)), """")"),"")</f>
        <v/>
      </c>
      <c r="R34" s="5"/>
      <c r="S34" s="65" t="str">
        <f>IFERROR(__xludf.DUMMYFUNCTION("IFERROR(TEXTJOIN(CHAR(10), TRUE, FILTER($C$13:$C$38, $D$13:$D$38 = S33)), """")"),"")</f>
        <v/>
      </c>
      <c r="T34" s="5"/>
      <c r="U34" s="47"/>
    </row>
    <row r="35" ht="18.75" customHeight="1">
      <c r="A35" s="46"/>
      <c r="B35" s="57"/>
      <c r="C35" s="63"/>
      <c r="D35" s="64"/>
      <c r="E35" s="22"/>
      <c r="F35" s="46"/>
      <c r="G35" s="9"/>
      <c r="H35" s="10"/>
      <c r="I35" s="9"/>
      <c r="J35" s="10"/>
      <c r="K35" s="9"/>
      <c r="L35" s="10"/>
      <c r="M35" s="9"/>
      <c r="N35" s="10"/>
      <c r="O35" s="9"/>
      <c r="P35" s="10"/>
      <c r="Q35" s="9"/>
      <c r="R35" s="10"/>
      <c r="S35" s="9"/>
      <c r="T35" s="10"/>
      <c r="U35" s="47"/>
    </row>
    <row r="36" ht="18.75" customHeight="1">
      <c r="A36" s="46"/>
      <c r="B36" s="57"/>
      <c r="C36" s="63"/>
      <c r="D36" s="64"/>
      <c r="E36" s="22"/>
      <c r="F36" s="46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  <c r="S36" s="9"/>
      <c r="T36" s="10"/>
      <c r="U36" s="47"/>
    </row>
    <row r="37" ht="18.75" customHeight="1">
      <c r="A37" s="46"/>
      <c r="B37" s="57"/>
      <c r="C37" s="63"/>
      <c r="D37" s="64"/>
      <c r="E37" s="22"/>
      <c r="F37" s="46"/>
      <c r="G37" s="9"/>
      <c r="H37" s="10"/>
      <c r="I37" s="9"/>
      <c r="J37" s="10"/>
      <c r="K37" s="9"/>
      <c r="L37" s="10"/>
      <c r="M37" s="9"/>
      <c r="N37" s="10"/>
      <c r="O37" s="9"/>
      <c r="P37" s="10"/>
      <c r="Q37" s="9"/>
      <c r="R37" s="10"/>
      <c r="S37" s="9"/>
      <c r="T37" s="10"/>
      <c r="U37" s="47"/>
    </row>
    <row r="38" ht="18.75" customHeight="1">
      <c r="A38" s="54"/>
      <c r="B38" s="66"/>
      <c r="C38" s="63"/>
      <c r="D38" s="64"/>
      <c r="E38" s="22"/>
      <c r="F38" s="54"/>
      <c r="G38" s="13"/>
      <c r="H38" s="15"/>
      <c r="I38" s="13"/>
      <c r="J38" s="15"/>
      <c r="K38" s="13"/>
      <c r="L38" s="15"/>
      <c r="M38" s="13"/>
      <c r="N38" s="15"/>
      <c r="O38" s="13"/>
      <c r="P38" s="15"/>
      <c r="Q38" s="13"/>
      <c r="R38" s="15"/>
      <c r="S38" s="13"/>
      <c r="T38" s="15"/>
      <c r="U38" s="47"/>
    </row>
    <row r="39" ht="22.5" customHeight="1">
      <c r="A39" s="46"/>
      <c r="B39" s="46"/>
      <c r="C39" s="54"/>
      <c r="D39" s="46"/>
      <c r="F39" s="4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47"/>
    </row>
  </sheetData>
  <mergeCells count="122">
    <mergeCell ref="I3:J3"/>
    <mergeCell ref="K3:L3"/>
    <mergeCell ref="M3:N3"/>
    <mergeCell ref="O3:P3"/>
    <mergeCell ref="Q3:R3"/>
    <mergeCell ref="S3:T3"/>
    <mergeCell ref="B2:E3"/>
    <mergeCell ref="I2:J2"/>
    <mergeCell ref="K2:L2"/>
    <mergeCell ref="M2:N2"/>
    <mergeCell ref="O2:P2"/>
    <mergeCell ref="Q2:R2"/>
    <mergeCell ref="S2:T2"/>
    <mergeCell ref="Q4:R8"/>
    <mergeCell ref="S4:T8"/>
    <mergeCell ref="U4:U8"/>
    <mergeCell ref="G9:H9"/>
    <mergeCell ref="I9:J9"/>
    <mergeCell ref="K9:L9"/>
    <mergeCell ref="M9:N9"/>
    <mergeCell ref="O9:P9"/>
    <mergeCell ref="Q9:R9"/>
    <mergeCell ref="S9:T9"/>
    <mergeCell ref="Q10:R14"/>
    <mergeCell ref="S10:T14"/>
    <mergeCell ref="Q15:R15"/>
    <mergeCell ref="S15:T15"/>
    <mergeCell ref="G2:H2"/>
    <mergeCell ref="G3:H3"/>
    <mergeCell ref="G4:H8"/>
    <mergeCell ref="I4:J8"/>
    <mergeCell ref="K4:L8"/>
    <mergeCell ref="M4:N8"/>
    <mergeCell ref="O4:P8"/>
    <mergeCell ref="G15:H15"/>
    <mergeCell ref="I15:J15"/>
    <mergeCell ref="K15:L15"/>
    <mergeCell ref="M15:N15"/>
    <mergeCell ref="O15:P15"/>
    <mergeCell ref="B5:E6"/>
    <mergeCell ref="B8:E9"/>
    <mergeCell ref="G10:H14"/>
    <mergeCell ref="I10:J14"/>
    <mergeCell ref="K10:L14"/>
    <mergeCell ref="M10:N14"/>
    <mergeCell ref="O10:P14"/>
    <mergeCell ref="M16:N20"/>
    <mergeCell ref="O16:P20"/>
    <mergeCell ref="Q16:R20"/>
    <mergeCell ref="S16:T20"/>
    <mergeCell ref="B11:E12"/>
    <mergeCell ref="D14:E14"/>
    <mergeCell ref="D15:E15"/>
    <mergeCell ref="D16:E16"/>
    <mergeCell ref="G16:H20"/>
    <mergeCell ref="I16:J20"/>
    <mergeCell ref="K16:L20"/>
    <mergeCell ref="O21:P21"/>
    <mergeCell ref="Q21:R21"/>
    <mergeCell ref="S21:T21"/>
    <mergeCell ref="O22:P26"/>
    <mergeCell ref="Q22:R26"/>
    <mergeCell ref="S22:T26"/>
    <mergeCell ref="O27:P27"/>
    <mergeCell ref="Q27:R27"/>
    <mergeCell ref="S27:T27"/>
    <mergeCell ref="D23:E23"/>
    <mergeCell ref="D24:E24"/>
    <mergeCell ref="D28:E28"/>
    <mergeCell ref="G28:H32"/>
    <mergeCell ref="I28:J32"/>
    <mergeCell ref="K28:L32"/>
    <mergeCell ref="M28:N32"/>
    <mergeCell ref="D35:E35"/>
    <mergeCell ref="D36:E36"/>
    <mergeCell ref="D37:E37"/>
    <mergeCell ref="D38:E38"/>
    <mergeCell ref="D39:E39"/>
    <mergeCell ref="D29:E29"/>
    <mergeCell ref="D30:E30"/>
    <mergeCell ref="D34:E34"/>
    <mergeCell ref="G34:H38"/>
    <mergeCell ref="I34:J38"/>
    <mergeCell ref="K34:L38"/>
    <mergeCell ref="M34:N38"/>
    <mergeCell ref="D19:E19"/>
    <mergeCell ref="D20:E20"/>
    <mergeCell ref="D21:E21"/>
    <mergeCell ref="G21:H21"/>
    <mergeCell ref="I21:J21"/>
    <mergeCell ref="K21:L21"/>
    <mergeCell ref="M21:N21"/>
    <mergeCell ref="D25:E25"/>
    <mergeCell ref="D26:E26"/>
    <mergeCell ref="D27:E27"/>
    <mergeCell ref="G27:H27"/>
    <mergeCell ref="I27:J27"/>
    <mergeCell ref="K27:L27"/>
    <mergeCell ref="M27:N27"/>
    <mergeCell ref="D17:E17"/>
    <mergeCell ref="D18:E18"/>
    <mergeCell ref="D22:E22"/>
    <mergeCell ref="G22:H26"/>
    <mergeCell ref="I22:J26"/>
    <mergeCell ref="K22:L26"/>
    <mergeCell ref="M22:N26"/>
    <mergeCell ref="O28:P32"/>
    <mergeCell ref="Q28:R32"/>
    <mergeCell ref="S28:T32"/>
    <mergeCell ref="O33:P33"/>
    <mergeCell ref="Q33:R33"/>
    <mergeCell ref="S33:T33"/>
    <mergeCell ref="D31:E31"/>
    <mergeCell ref="D32:E32"/>
    <mergeCell ref="D33:E33"/>
    <mergeCell ref="G33:H33"/>
    <mergeCell ref="I33:J33"/>
    <mergeCell ref="K33:L33"/>
    <mergeCell ref="M33:N33"/>
    <mergeCell ref="O34:P38"/>
    <mergeCell ref="Q34:R38"/>
    <mergeCell ref="S34:T38"/>
  </mergeCells>
  <dataValidations>
    <dataValidation type="list" allowBlank="1" showErrorMessage="1" sqref="B8 F9">
      <formula1>Data!$K$3:$K$14</formula1>
    </dataValidation>
    <dataValidation type="list" allowBlank="1" showErrorMessage="1" sqref="F3 B5">
      <formula1>"2025,2026,2027,2028,2029,2030"</formula1>
    </dataValidation>
    <dataValidation type="custom" allowBlank="1" showDropDown="1" sqref="D14:D38">
      <formula1>OR(NOT(ISERROR(DATEVALUE(D14))), AND(ISNUMBER(D14), LEFT(CELL("format", D14))="D"))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 ht="22.5" customHeight="1">
      <c r="A1" s="68"/>
      <c r="B1" s="68"/>
      <c r="C1" s="68"/>
      <c r="D1" s="68"/>
      <c r="E1" s="68"/>
      <c r="F1" s="69"/>
      <c r="G1" s="70"/>
      <c r="H1" s="71"/>
      <c r="I1" s="71"/>
      <c r="J1" s="70"/>
      <c r="K1" s="72"/>
      <c r="L1" s="70"/>
      <c r="M1" s="70"/>
      <c r="N1" s="69"/>
      <c r="O1" s="69"/>
    </row>
    <row r="2" ht="22.5" customHeight="1">
      <c r="A2" s="73" t="s">
        <v>9</v>
      </c>
      <c r="B2" s="74" t="s">
        <v>6</v>
      </c>
      <c r="C2" s="73" t="s">
        <v>10</v>
      </c>
      <c r="D2" s="75" t="s">
        <v>6</v>
      </c>
      <c r="E2" s="76" t="s">
        <v>13</v>
      </c>
      <c r="F2" s="75" t="s">
        <v>6</v>
      </c>
      <c r="G2" s="70"/>
      <c r="H2" s="71" t="s">
        <v>59</v>
      </c>
      <c r="I2" s="71" t="s">
        <v>60</v>
      </c>
      <c r="J2" s="70"/>
      <c r="K2" s="71" t="s">
        <v>61</v>
      </c>
      <c r="L2" s="70"/>
      <c r="M2" s="71" t="s">
        <v>62</v>
      </c>
      <c r="N2" s="69"/>
      <c r="O2" s="69"/>
    </row>
    <row r="3">
      <c r="A3" s="77" t="s">
        <v>22</v>
      </c>
      <c r="B3" s="78">
        <f>COUNTIFS(Sheet1!$E$21:$E23,$A3)</f>
        <v>1</v>
      </c>
      <c r="C3" s="77" t="s">
        <v>30</v>
      </c>
      <c r="D3" s="79">
        <f>COUNTIFS(Sheet1!$F$21:$F23,$C3)</f>
        <v>3</v>
      </c>
      <c r="E3" s="80" t="s">
        <v>24</v>
      </c>
      <c r="F3" s="79">
        <f>COUNTIFS(Sheet1!$I$21:$I23,$E3)</f>
        <v>1</v>
      </c>
      <c r="G3" s="70"/>
      <c r="H3" s="81">
        <f>IFERROR(COUNTIFS(Sheet1!$B$21:$B23,TRUE,Sheet1!$C$21:$C23,"&lt;&gt;")/COUNTIFS(Sheet1!$C$21:$C23,"&lt;&gt;"),"")</f>
        <v>0.2222222222</v>
      </c>
      <c r="I3" s="81">
        <f>IFERROR(COUNTIFS(Sheet1!$B$21:$B23,FALSE,Sheet1!$C$21:$C23,"&lt;&gt;")/COUNTIFS(Sheet1!$C$21:$C23,"&lt;&gt;"),"")</f>
        <v>0.7777777778</v>
      </c>
      <c r="J3" s="70"/>
      <c r="K3" s="82" t="s">
        <v>51</v>
      </c>
      <c r="L3" s="70"/>
      <c r="M3" s="83">
        <f>DATE(Calendar!$B$5,MONTH(Calendar!$B$8&amp;1),1)</f>
        <v>46023</v>
      </c>
      <c r="N3" s="69"/>
      <c r="O3" s="69"/>
    </row>
    <row r="4">
      <c r="A4" s="77" t="s">
        <v>26</v>
      </c>
      <c r="B4" s="78">
        <f>COUNTIFS(Sheet1!$E$21:$E23,$A4)</f>
        <v>1</v>
      </c>
      <c r="C4" s="77" t="s">
        <v>23</v>
      </c>
      <c r="D4" s="79">
        <f>COUNTIFS(Sheet1!$F$21:$F23,$C4)</f>
        <v>2</v>
      </c>
      <c r="E4" s="80" t="s">
        <v>34</v>
      </c>
      <c r="F4" s="79">
        <f>COUNTIFS(Sheet1!$I$21:$I23,$E4)</f>
        <v>5</v>
      </c>
      <c r="G4" s="70"/>
      <c r="H4" s="70"/>
      <c r="I4" s="70"/>
      <c r="J4" s="70"/>
      <c r="K4" s="82" t="s">
        <v>63</v>
      </c>
      <c r="L4" s="70"/>
      <c r="M4" s="83">
        <f>EOMONTH($M$3,0)+1</f>
        <v>46054</v>
      </c>
      <c r="N4" s="69"/>
      <c r="O4" s="69"/>
    </row>
    <row r="5">
      <c r="A5" s="77" t="s">
        <v>17</v>
      </c>
      <c r="B5" s="78">
        <f>COUNTIFS(Sheet1!$E$21:$E23,$A5)</f>
        <v>1</v>
      </c>
      <c r="C5" s="77" t="s">
        <v>18</v>
      </c>
      <c r="D5" s="79">
        <f>COUNTIFS(Sheet1!$F$21:$F23,$C5)</f>
        <v>4</v>
      </c>
      <c r="E5" s="80" t="s">
        <v>27</v>
      </c>
      <c r="F5" s="79">
        <f>COUNTIFS(Sheet1!$I$21:$I23,$E5)</f>
        <v>1</v>
      </c>
      <c r="G5" s="70"/>
      <c r="H5" s="70"/>
      <c r="I5" s="70"/>
      <c r="J5" s="70"/>
      <c r="K5" s="82" t="s">
        <v>64</v>
      </c>
      <c r="L5" s="70"/>
      <c r="M5" s="83">
        <f>$M$3-WEEKDAY($M$3,IF(Calendar!$G$2="Monday",2,1))+1</f>
        <v>46019</v>
      </c>
      <c r="N5" s="69"/>
      <c r="O5" s="69"/>
    </row>
    <row r="6">
      <c r="A6" s="77" t="s">
        <v>29</v>
      </c>
      <c r="B6" s="78">
        <f>COUNTIFS(Sheet1!$E$21:$E23,$A6)</f>
        <v>1</v>
      </c>
      <c r="C6" s="84"/>
      <c r="D6" s="79">
        <f>COUNTIFS(Sheet1!$F$21:$F23,$C6)</f>
        <v>0</v>
      </c>
      <c r="E6" s="80" t="s">
        <v>19</v>
      </c>
      <c r="F6" s="79">
        <f>COUNTIFS(Sheet1!$I$21:$I23,$E6)</f>
        <v>1</v>
      </c>
      <c r="G6" s="70"/>
      <c r="H6" s="70"/>
      <c r="I6" s="70"/>
      <c r="J6" s="70"/>
      <c r="K6" s="82" t="s">
        <v>65</v>
      </c>
      <c r="L6" s="70"/>
      <c r="M6" s="70"/>
      <c r="N6" s="69"/>
      <c r="O6" s="69"/>
    </row>
    <row r="7">
      <c r="A7" s="85" t="s">
        <v>33</v>
      </c>
      <c r="B7" s="78">
        <f>COUNTIFS(Sheet1!$E$21:$E23,$A7)</f>
        <v>1</v>
      </c>
      <c r="C7" s="84"/>
      <c r="D7" s="79">
        <f>COUNTIFS(Sheet1!$F$21:$F23,$C7)</f>
        <v>0</v>
      </c>
      <c r="E7" s="80" t="s">
        <v>31</v>
      </c>
      <c r="F7" s="79">
        <f>COUNTIFS(Sheet1!$I$21:$I23,$E7)</f>
        <v>1</v>
      </c>
      <c r="G7" s="70"/>
      <c r="H7" s="70"/>
      <c r="I7" s="70"/>
      <c r="J7" s="70"/>
      <c r="K7" s="82" t="s">
        <v>66</v>
      </c>
      <c r="L7" s="70"/>
      <c r="M7" s="70"/>
      <c r="N7" s="69"/>
      <c r="O7" s="69"/>
    </row>
    <row r="8">
      <c r="A8" s="85" t="s">
        <v>36</v>
      </c>
      <c r="B8" s="78">
        <f>COUNTIFS(Sheet1!$E$21:$E23,$A8)</f>
        <v>1</v>
      </c>
      <c r="C8" s="84"/>
      <c r="D8" s="79">
        <f>COUNTIFS(Sheet1!$F$21:$F23,$C8)</f>
        <v>0</v>
      </c>
      <c r="E8" s="80" t="s">
        <v>37</v>
      </c>
      <c r="F8" s="79">
        <f>COUNTIFS(Sheet1!$I$21:$I23,$E8)</f>
        <v>1</v>
      </c>
      <c r="G8" s="70"/>
      <c r="H8" s="70"/>
      <c r="I8" s="70"/>
      <c r="J8" s="70"/>
      <c r="K8" s="82" t="s">
        <v>67</v>
      </c>
      <c r="L8" s="70"/>
      <c r="M8" s="70"/>
      <c r="N8" s="69"/>
      <c r="O8" s="69"/>
    </row>
    <row r="9">
      <c r="A9" s="85" t="s">
        <v>39</v>
      </c>
      <c r="B9" s="78">
        <f>COUNTIFS(Sheet1!$E$21:$E23,$A9)</f>
        <v>1</v>
      </c>
      <c r="C9" s="84"/>
      <c r="D9" s="79">
        <f>COUNTIFS(Sheet1!$F$21:$F23,$C9)</f>
        <v>0</v>
      </c>
      <c r="E9" s="86"/>
      <c r="F9" s="79">
        <f>COUNTIFS(Sheet1!$I$21:$I23,$E9)</f>
        <v>0</v>
      </c>
      <c r="G9" s="70"/>
      <c r="H9" s="70"/>
      <c r="I9" s="70"/>
      <c r="J9" s="70"/>
      <c r="K9" s="82" t="s">
        <v>68</v>
      </c>
      <c r="L9" s="70"/>
      <c r="M9" s="70"/>
      <c r="N9" s="69"/>
      <c r="O9" s="69"/>
    </row>
    <row r="10">
      <c r="A10" s="85" t="s">
        <v>41</v>
      </c>
      <c r="B10" s="78">
        <f>COUNTIFS(Sheet1!$E$21:$E23,$A10)</f>
        <v>1</v>
      </c>
      <c r="C10" s="84"/>
      <c r="D10" s="79">
        <f>COUNTIFS(Sheet1!$F$21:$F23,$C10)</f>
        <v>0</v>
      </c>
      <c r="E10" s="86"/>
      <c r="F10" s="79">
        <f>COUNTIFS(Sheet1!$I$21:$I23,$E10)</f>
        <v>0</v>
      </c>
      <c r="G10" s="70"/>
      <c r="H10" s="70"/>
      <c r="I10" s="70"/>
      <c r="J10" s="70"/>
      <c r="K10" s="82" t="s">
        <v>69</v>
      </c>
      <c r="L10" s="70"/>
      <c r="M10" s="70"/>
      <c r="N10" s="69"/>
      <c r="O10" s="69"/>
    </row>
    <row r="11">
      <c r="A11" s="85" t="s">
        <v>43</v>
      </c>
      <c r="B11" s="78">
        <f>COUNTIFS(Sheet1!$E$21:$E23,$A11)</f>
        <v>1</v>
      </c>
      <c r="C11" s="84"/>
      <c r="D11" s="79">
        <f>COUNTIFS(Sheet1!$F$21:$F23,$C11)</f>
        <v>0</v>
      </c>
      <c r="E11" s="86"/>
      <c r="F11" s="79">
        <f>COUNTIFS(Sheet1!$I$21:$I23,$E11)</f>
        <v>0</v>
      </c>
      <c r="G11" s="70"/>
      <c r="H11" s="70"/>
      <c r="I11" s="70"/>
      <c r="J11" s="70"/>
      <c r="K11" s="82" t="s">
        <v>70</v>
      </c>
      <c r="L11" s="70"/>
      <c r="M11" s="70"/>
      <c r="N11" s="69"/>
      <c r="O11" s="69"/>
    </row>
    <row r="12">
      <c r="A12" s="85" t="s">
        <v>71</v>
      </c>
      <c r="B12" s="78">
        <f>COUNTIFS(Sheet1!$E$21:$E23,$A12)</f>
        <v>0</v>
      </c>
      <c r="C12" s="84"/>
      <c r="D12" s="79">
        <f>COUNTIFS(Sheet1!$F$21:$F23,$C12)</f>
        <v>0</v>
      </c>
      <c r="E12" s="86"/>
      <c r="F12" s="79">
        <f>COUNTIFS(Sheet1!$I$21:$I23,$E12)</f>
        <v>0</v>
      </c>
      <c r="G12" s="70"/>
      <c r="H12" s="70"/>
      <c r="I12" s="70"/>
      <c r="J12" s="70"/>
      <c r="K12" s="82" t="s">
        <v>72</v>
      </c>
      <c r="L12" s="70"/>
      <c r="M12" s="70"/>
      <c r="N12" s="69"/>
      <c r="O12" s="69"/>
    </row>
    <row r="13">
      <c r="A13" s="87"/>
      <c r="B13" s="84"/>
      <c r="C13" s="84"/>
      <c r="D13" s="88"/>
      <c r="E13" s="86"/>
      <c r="F13" s="88"/>
      <c r="G13" s="70"/>
      <c r="H13" s="70"/>
      <c r="I13" s="70"/>
      <c r="J13" s="70"/>
      <c r="K13" s="82" t="s">
        <v>73</v>
      </c>
      <c r="L13" s="70"/>
      <c r="M13" s="70"/>
      <c r="N13" s="69"/>
      <c r="O13" s="69"/>
    </row>
    <row r="14">
      <c r="A14" s="87"/>
      <c r="B14" s="84"/>
      <c r="C14" s="84"/>
      <c r="D14" s="88"/>
      <c r="E14" s="86"/>
      <c r="F14" s="88"/>
      <c r="G14" s="70"/>
      <c r="H14" s="70"/>
      <c r="I14" s="70"/>
      <c r="J14" s="70"/>
      <c r="K14" s="82" t="s">
        <v>74</v>
      </c>
      <c r="L14" s="70"/>
      <c r="M14" s="70"/>
      <c r="N14" s="69"/>
      <c r="O14" s="69"/>
    </row>
    <row r="15">
      <c r="A15" s="87"/>
      <c r="B15" s="84"/>
      <c r="C15" s="84"/>
      <c r="D15" s="88"/>
      <c r="E15" s="86"/>
      <c r="F15" s="88"/>
      <c r="G15" s="70"/>
      <c r="H15" s="70"/>
      <c r="I15" s="70"/>
      <c r="J15" s="70"/>
      <c r="K15" s="89"/>
      <c r="L15" s="70"/>
      <c r="M15" s="70"/>
      <c r="N15" s="69"/>
      <c r="O15" s="69"/>
    </row>
    <row r="16">
      <c r="A16" s="87"/>
      <c r="B16" s="84"/>
      <c r="C16" s="84"/>
      <c r="D16" s="88"/>
      <c r="E16" s="86"/>
      <c r="F16" s="88"/>
      <c r="G16" s="70"/>
      <c r="H16" s="70"/>
      <c r="I16" s="70"/>
      <c r="J16" s="70"/>
      <c r="K16" s="89"/>
      <c r="L16" s="70"/>
      <c r="M16" s="70"/>
      <c r="N16" s="69"/>
      <c r="O16" s="69"/>
    </row>
    <row r="17">
      <c r="A17" s="87"/>
      <c r="B17" s="84"/>
      <c r="C17" s="84"/>
      <c r="D17" s="88"/>
      <c r="E17" s="86"/>
      <c r="F17" s="88"/>
      <c r="G17" s="70"/>
      <c r="H17" s="70"/>
      <c r="I17" s="70"/>
      <c r="J17" s="70"/>
      <c r="K17" s="89"/>
      <c r="L17" s="70"/>
      <c r="M17" s="70"/>
      <c r="N17" s="69"/>
      <c r="O17" s="69"/>
    </row>
    <row r="18">
      <c r="A18" s="84"/>
      <c r="B18" s="84"/>
      <c r="C18" s="84"/>
      <c r="D18" s="88"/>
      <c r="E18" s="86"/>
      <c r="F18" s="88"/>
      <c r="G18" s="70"/>
      <c r="H18" s="70"/>
      <c r="I18" s="70"/>
      <c r="J18" s="70"/>
      <c r="K18" s="89"/>
      <c r="L18" s="70"/>
      <c r="M18" s="70"/>
      <c r="N18" s="69"/>
      <c r="O18" s="69"/>
    </row>
    <row r="19">
      <c r="A19" s="84"/>
      <c r="B19" s="84"/>
      <c r="C19" s="84"/>
      <c r="D19" s="88"/>
      <c r="E19" s="86"/>
      <c r="F19" s="88"/>
      <c r="G19" s="70"/>
      <c r="H19" s="70"/>
      <c r="I19" s="70"/>
      <c r="J19" s="70"/>
      <c r="K19" s="89"/>
      <c r="L19" s="70"/>
      <c r="M19" s="70"/>
      <c r="N19" s="69"/>
      <c r="O19" s="69"/>
    </row>
    <row r="20">
      <c r="A20" s="84"/>
      <c r="B20" s="84"/>
      <c r="C20" s="84"/>
      <c r="D20" s="88"/>
      <c r="E20" s="86"/>
      <c r="F20" s="88"/>
      <c r="G20" s="70"/>
      <c r="H20" s="70"/>
      <c r="I20" s="70"/>
      <c r="J20" s="70"/>
      <c r="K20" s="89"/>
      <c r="L20" s="70"/>
      <c r="M20" s="70"/>
      <c r="N20" s="69"/>
      <c r="O20" s="69"/>
    </row>
    <row r="21">
      <c r="A21" s="90"/>
      <c r="B21" s="90"/>
      <c r="C21" s="90"/>
      <c r="D21" s="91"/>
      <c r="E21" s="92"/>
      <c r="F21" s="91"/>
      <c r="G21" s="70"/>
      <c r="H21" s="70"/>
      <c r="I21" s="70"/>
      <c r="J21" s="70"/>
      <c r="K21" s="89"/>
      <c r="L21" s="70"/>
      <c r="M21" s="70"/>
      <c r="N21" s="69"/>
      <c r="O21" s="69"/>
    </row>
    <row r="22">
      <c r="A22" s="69"/>
      <c r="B22" s="69"/>
      <c r="C22" s="69"/>
      <c r="D22" s="69"/>
      <c r="E22" s="69"/>
      <c r="F22" s="69"/>
      <c r="G22" s="70"/>
      <c r="H22" s="70"/>
      <c r="I22" s="70"/>
      <c r="J22" s="70"/>
      <c r="K22" s="89"/>
      <c r="L22" s="70"/>
      <c r="M22" s="70"/>
      <c r="N22" s="69"/>
      <c r="O22" s="69"/>
    </row>
    <row r="23">
      <c r="A23" s="69"/>
      <c r="B23" s="69"/>
      <c r="C23" s="69"/>
      <c r="D23" s="69"/>
      <c r="E23" s="69"/>
      <c r="F23" s="69"/>
      <c r="G23" s="70"/>
      <c r="H23" s="70"/>
      <c r="I23" s="70"/>
      <c r="J23" s="70"/>
      <c r="K23" s="89"/>
      <c r="L23" s="70"/>
      <c r="M23" s="70"/>
      <c r="N23" s="69"/>
      <c r="O23" s="69"/>
    </row>
  </sheetData>
  <drawing r:id="rId2"/>
  <legacyDrawing r:id="rId3"/>
</worksheet>
</file>