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6"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K5">
      <text>
        <t xml:space="preserve">You can change the names of the statuses here. However, to have them highlighted correctly in the calendar, you need to set the same colors for each status in the conditional formatting rules. The dropdown list for statuses is in column F.</t>
      </text>
    </comment>
    <comment authorId="0" ref="AH11">
      <text>
        <t xml:space="preserve">Replace this number in formula --&gt; 25 &lt;-- with the desired one</t>
      </text>
    </comment>
  </commentList>
</comments>
</file>

<file path=xl/sharedStrings.xml><?xml version="1.0" encoding="utf-8"?>
<sst xmlns="http://schemas.openxmlformats.org/spreadsheetml/2006/main" count="123" uniqueCount="39">
  <si>
    <t xml:space="preserve">EVENT PLANNING </t>
  </si>
  <si>
    <t>Task</t>
  </si>
  <si>
    <t>Due Date</t>
  </si>
  <si>
    <t>Status</t>
  </si>
  <si>
    <t>Comment</t>
  </si>
  <si>
    <t>Holidays</t>
  </si>
  <si>
    <t>Setup Status</t>
  </si>
  <si>
    <t>Project kickoff meeting</t>
  </si>
  <si>
    <t>In Process</t>
  </si>
  <si>
    <t>Align with design team</t>
  </si>
  <si>
    <t>New Year’s Day</t>
  </si>
  <si>
    <t>Website launch</t>
  </si>
  <si>
    <t>Cancelled</t>
  </si>
  <si>
    <t>Need to find new designer</t>
  </si>
  <si>
    <t>SUN</t>
  </si>
  <si>
    <t>MON</t>
  </si>
  <si>
    <t>TUE</t>
  </si>
  <si>
    <t>WED</t>
  </si>
  <si>
    <t>THU</t>
  </si>
  <si>
    <t>FRI</t>
  </si>
  <si>
    <t>SAT</t>
  </si>
  <si>
    <t>Martin Luther King Jr. Day</t>
  </si>
  <si>
    <t>Team training</t>
  </si>
  <si>
    <t>On hold</t>
  </si>
  <si>
    <t>Review required</t>
  </si>
  <si>
    <t>Valentine's day</t>
  </si>
  <si>
    <t>Marketing campaign</t>
  </si>
  <si>
    <t>Completed</t>
  </si>
  <si>
    <t>Waiting for approval</t>
  </si>
  <si>
    <t>Presidents’ Day</t>
  </si>
  <si>
    <t>Memorial Day</t>
  </si>
  <si>
    <t>Juneteenth</t>
  </si>
  <si>
    <t>Mom's Birthday</t>
  </si>
  <si>
    <t>Independence Day</t>
  </si>
  <si>
    <t>Labor Day</t>
  </si>
  <si>
    <t>Columbus Day</t>
  </si>
  <si>
    <t>Veterans Day</t>
  </si>
  <si>
    <t>Thanksgiving Day</t>
  </si>
  <si>
    <t>Christmas Day</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</si>
</sst>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d/yyyy"/>
    <numFmt numFmtId="165" formatCode="mmmm"/>
    <numFmt numFmtId="166" formatCode="d&quot; &quot;mmm&quot; &quot;yy"/>
    <numFmt numFmtId="167" formatCode="d"/>
  </numFmts>
  <fonts count="14">
    <font>
      <sz val="10.0"/>
      <color rgb="FF000000"/>
      <name val="Arial"/>
      <scheme val="minor"/>
    </font>
    <font>
      <b/>
      <sz val="16.0"/>
      <color rgb="FFFFFFFF"/>
      <name val="Comfortaa"/>
    </font>
    <font>
      <color theme="1"/>
      <name val="Comfortaa"/>
    </font>
    <font>
      <b/>
      <sz val="12.0"/>
      <color rgb="FFFFFFFF"/>
      <name val="Comfortaa"/>
    </font>
    <font>
      <b/>
      <sz val="13.0"/>
      <color rgb="FFFFFFFF"/>
      <name val="Comfortaa"/>
    </font>
    <font>
      <sz val="13.0"/>
      <color theme="1"/>
      <name val="Arial"/>
      <scheme val="minor"/>
    </font>
    <font>
      <b/>
      <color rgb="FFFF5B5E"/>
      <name val="Comfortaa"/>
    </font>
    <font>
      <sz val="11.0"/>
      <color theme="1"/>
      <name val="Montserrat"/>
    </font>
    <font>
      <b/>
      <sz val="9.0"/>
      <color theme="1"/>
      <name val="Comfortaa"/>
    </font>
    <font>
      <b/>
      <sz val="8.0"/>
      <color theme="1"/>
      <name val="Comfortaa"/>
    </font>
    <font>
      <b/>
      <sz val="10.0"/>
      <color theme="1"/>
      <name val="Comfortaa"/>
    </font>
    <font>
      <b/>
      <sz val="10.0"/>
      <color rgb="FF000000"/>
      <name val="Comfortaa"/>
    </font>
    <font>
      <color rgb="FF000000"/>
      <name val="Arial"/>
      <scheme val="minor"/>
    </font>
    <font>
      <sz val="16.0"/>
      <color rgb="FFFFFFFF"/>
      <name val="Comfortaa"/>
    </font>
  </fonts>
  <fills count="10">
    <fill>
      <patternFill patternType="none"/>
    </fill>
    <fill>
      <patternFill patternType="lightGray"/>
    </fill>
    <fill>
      <patternFill patternType="solid">
        <fgColor rgb="FFA5B7E5"/>
        <bgColor rgb="FFA5B7E5"/>
      </patternFill>
    </fill>
    <fill>
      <patternFill patternType="solid">
        <fgColor rgb="FFFFFFFF"/>
        <bgColor rgb="FFFFFFFF"/>
      </patternFill>
    </fill>
    <fill>
      <patternFill patternType="solid">
        <fgColor rgb="FFFF865B"/>
        <bgColor rgb="FFFF865B"/>
      </patternFill>
    </fill>
    <fill>
      <patternFill patternType="solid">
        <fgColor rgb="FFFF5B5E"/>
        <bgColor rgb="FFFF5B5E"/>
      </patternFill>
    </fill>
    <fill>
      <patternFill patternType="solid">
        <fgColor rgb="FFBDBDBD"/>
        <bgColor rgb="FFBDBDBD"/>
      </patternFill>
    </fill>
    <fill>
      <patternFill patternType="solid">
        <fgColor rgb="FFFFCACA"/>
        <bgColor rgb="FFFFCACA"/>
      </patternFill>
    </fill>
    <fill>
      <patternFill patternType="solid">
        <fgColor rgb="FFE6E6E6"/>
        <bgColor rgb="FFE6E6E6"/>
      </patternFill>
    </fill>
    <fill>
      <patternFill patternType="solid">
        <fgColor rgb="FFDAF3A3"/>
        <bgColor rgb="FFDAF3A3"/>
      </patternFill>
    </fill>
  </fills>
  <borders count="3">
    <border/>
    <border>
      <left style="thin">
        <color rgb="FFD9D9D9"/>
      </left>
      <right style="thin">
        <color rgb="FFD9D9D9"/>
      </right>
      <top style="thin">
        <color rgb="FFD9D9D9"/>
      </top>
      <bottom style="thin">
        <color rgb="FFD9D9D9"/>
      </bottom>
    </border>
    <border>
      <top style="thin">
        <color rgb="FFCCCCCC"/>
      </top>
      <bottom style="thin">
        <color rgb="FFCCCCCC"/>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2" fontId="1" numFmtId="0" xfId="0" applyAlignment="1" applyFill="1" applyFont="1">
      <alignment horizontal="center" readingOrder="0" vertical="center"/>
    </xf>
    <xf borderId="0" fillId="0" fontId="2" numFmtId="0" xfId="0" applyAlignment="1" applyFont="1">
      <alignment vertical="center"/>
    </xf>
    <xf borderId="0" fillId="0" fontId="2" numFmtId="0" xfId="0" applyAlignment="1" applyFont="1">
      <alignment horizontal="center" vertical="center"/>
    </xf>
    <xf borderId="0" fillId="3" fontId="2" numFmtId="0" xfId="0" applyAlignment="1" applyFill="1" applyFont="1">
      <alignment vertical="center"/>
    </xf>
    <xf borderId="0" fillId="0" fontId="3" numFmtId="0" xfId="0" applyAlignment="1" applyFont="1">
      <alignment vertical="center"/>
    </xf>
    <xf borderId="0" fillId="4" fontId="3" numFmtId="0" xfId="0" applyAlignment="1" applyFill="1" applyFont="1">
      <alignment horizontal="center" readingOrder="0" vertical="center"/>
    </xf>
    <xf borderId="0" fillId="4" fontId="4" numFmtId="0" xfId="0" applyAlignment="1" applyFont="1">
      <alignment horizontal="center" readingOrder="0" vertical="center"/>
    </xf>
    <xf borderId="0" fillId="0" fontId="4" numFmtId="0" xfId="0" applyAlignment="1" applyFont="1">
      <alignment vertical="center"/>
    </xf>
    <xf borderId="0" fillId="5" fontId="4" numFmtId="0" xfId="0" applyAlignment="1" applyFill="1" applyFont="1">
      <alignment horizontal="center" readingOrder="0" vertical="center"/>
    </xf>
    <xf borderId="0" fillId="3" fontId="4" numFmtId="0" xfId="0" applyAlignment="1" applyFont="1">
      <alignment horizontal="center" readingOrder="0" vertical="center"/>
    </xf>
    <xf borderId="1" fillId="6" fontId="5" numFmtId="0" xfId="0" applyAlignment="1" applyBorder="1" applyFill="1" applyFont="1">
      <alignment horizontal="center" readingOrder="0" vertical="center"/>
    </xf>
    <xf borderId="1" fillId="0" fontId="2" numFmtId="0" xfId="0" applyAlignment="1" applyBorder="1" applyFont="1">
      <alignment vertical="center"/>
    </xf>
    <xf borderId="2" fillId="0" fontId="2" numFmtId="0" xfId="0" applyAlignment="1" applyBorder="1" applyFont="1">
      <alignment readingOrder="0" vertical="center"/>
    </xf>
    <xf borderId="2" fillId="0" fontId="2" numFmtId="0" xfId="0" applyAlignment="1" applyBorder="1" applyFont="1">
      <alignment vertical="center"/>
    </xf>
    <xf borderId="2" fillId="0" fontId="2" numFmtId="164" xfId="0" applyAlignment="1" applyBorder="1" applyFont="1" applyNumberFormat="1">
      <alignment horizontal="center" readingOrder="0" vertical="center"/>
    </xf>
    <xf borderId="2" fillId="0" fontId="2" numFmtId="0" xfId="0" applyAlignment="1" applyBorder="1" applyFont="1">
      <alignment horizontal="center" readingOrder="0" vertical="center"/>
    </xf>
    <xf borderId="0" fillId="2" fontId="3" numFmtId="165" xfId="0" applyAlignment="1" applyFont="1" applyNumberFormat="1">
      <alignment horizontal="center" readingOrder="0" vertical="center"/>
    </xf>
    <xf borderId="2" fillId="0" fontId="6" numFmtId="166" xfId="0" applyAlignment="1" applyBorder="1" applyFont="1" applyNumberFormat="1">
      <alignment horizontal="center" readingOrder="0" vertical="center"/>
    </xf>
    <xf borderId="0" fillId="3" fontId="2" numFmtId="0" xfId="0" applyAlignment="1" applyFont="1">
      <alignment readingOrder="0" vertical="center"/>
    </xf>
    <xf borderId="1" fillId="2" fontId="7" numFmtId="0" xfId="0" applyAlignment="1" applyBorder="1" applyFont="1">
      <alignment horizontal="center" readingOrder="0" vertical="center"/>
    </xf>
    <xf borderId="0" fillId="0" fontId="8" numFmtId="0" xfId="0" applyAlignment="1" applyFont="1">
      <alignment horizontal="center" readingOrder="0" vertical="center"/>
    </xf>
    <xf borderId="0" fillId="0" fontId="9" numFmtId="0" xfId="0" applyAlignment="1" applyFont="1">
      <alignment vertical="center"/>
    </xf>
    <xf borderId="2" fillId="0" fontId="6" numFmtId="166" xfId="0" applyAlignment="1" applyBorder="1" applyFont="1" applyNumberFormat="1">
      <alignment horizontal="center" vertical="center"/>
    </xf>
    <xf borderId="2" fillId="0" fontId="2" numFmtId="0" xfId="0" applyAlignment="1" applyBorder="1" applyFont="1">
      <alignment vertical="center"/>
    </xf>
    <xf borderId="0" fillId="3" fontId="2" numFmtId="0" xfId="0" applyAlignment="1" applyFont="1">
      <alignment vertical="center"/>
    </xf>
    <xf borderId="1" fillId="7" fontId="7" numFmtId="0" xfId="0" applyAlignment="1" applyBorder="1" applyFill="1" applyFont="1">
      <alignment horizontal="center" readingOrder="0" vertical="center"/>
    </xf>
    <xf borderId="0" fillId="0" fontId="10" numFmtId="167" xfId="0" applyAlignment="1" applyFont="1" applyNumberFormat="1">
      <alignment horizontal="center" readingOrder="0" vertical="center"/>
    </xf>
    <xf borderId="1" fillId="8" fontId="7" numFmtId="0" xfId="0" applyAlignment="1" applyBorder="1" applyFill="1" applyFont="1">
      <alignment horizontal="center" readingOrder="0" vertical="center"/>
    </xf>
    <xf borderId="1" fillId="9" fontId="7" numFmtId="0" xfId="0" applyAlignment="1" applyBorder="1" applyFill="1" applyFont="1">
      <alignment horizontal="center" readingOrder="0" vertical="center"/>
    </xf>
    <xf borderId="0" fillId="0" fontId="11" numFmtId="167" xfId="0" applyAlignment="1" applyFont="1" applyNumberFormat="1">
      <alignment horizontal="center" readingOrder="0" vertical="center"/>
    </xf>
    <xf borderId="0" fillId="0" fontId="12" numFmtId="0" xfId="0" applyFont="1"/>
    <xf borderId="0" fillId="2" fontId="13" numFmtId="0" xfId="0" applyAlignment="1" applyFont="1">
      <alignment horizontal="center" readingOrder="0" vertical="center"/>
    </xf>
    <xf borderId="0" fillId="0" fontId="13" numFmtId="0" xfId="0" applyAlignment="1" applyFont="1">
      <alignment horizontal="center" readingOrder="0" vertical="center"/>
    </xf>
  </cellXfs>
  <cellStyles count="1">
    <cellStyle xfId="0" name="Normal" builtinId="0"/>
  </cellStyles>
  <dxfs count="8">
    <dxf>
      <font>
        <color rgb="FFFFFFFF"/>
      </font>
      <fill>
        <patternFill patternType="solid">
          <fgColor rgb="FFFFFFFF"/>
          <bgColor rgb="FFFFFFFF"/>
        </patternFill>
      </fill>
      <border/>
    </dxf>
    <dxf>
      <font>
        <color rgb="FFFFFFFF"/>
      </font>
      <fill>
        <patternFill patternType="none"/>
      </fill>
      <border/>
    </dxf>
    <dxf>
      <font>
        <color theme="0"/>
      </font>
      <fill>
        <patternFill patternType="none"/>
      </fill>
      <border/>
    </dxf>
    <dxf>
      <font>
        <b/>
        <color rgb="FFFF5B5E"/>
      </font>
      <fill>
        <patternFill patternType="none"/>
      </fill>
      <border/>
    </dxf>
    <dxf>
      <font/>
      <fill>
        <patternFill patternType="solid">
          <fgColor rgb="FFA5B7E5"/>
          <bgColor rgb="FFA5B7E5"/>
        </patternFill>
      </fill>
      <border/>
    </dxf>
    <dxf>
      <font/>
      <fill>
        <patternFill patternType="solid">
          <fgColor rgb="FFFFCACA"/>
          <bgColor rgb="FFFFCACA"/>
        </patternFill>
      </fill>
      <border/>
    </dxf>
    <dxf>
      <font/>
      <fill>
        <patternFill patternType="solid">
          <fgColor rgb="FFBDBDBD"/>
          <bgColor rgb="FFBDBDBD"/>
        </patternFill>
      </fill>
      <border/>
    </dxf>
    <dxf>
      <font/>
      <fill>
        <patternFill patternType="solid">
          <fgColor rgb="FFDAF3A3"/>
          <bgColor rgb="FFDAF3A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0"/>
    <col customWidth="1" min="2" max="2" width="28.88"/>
    <col customWidth="1" min="3" max="3" width="0.75"/>
    <col customWidth="1" min="4" max="4" width="15.13"/>
    <col customWidth="1" min="5" max="5" width="0.75"/>
    <col customWidth="1" min="6" max="6" width="22.0"/>
    <col customWidth="1" min="7" max="7" width="0.75"/>
    <col customWidth="1" min="8" max="8" width="31.38"/>
    <col customWidth="1" min="9" max="9" width="0.75"/>
    <col customWidth="1" min="10" max="16" width="5.13"/>
    <col customWidth="1" min="17" max="17" width="0.75"/>
    <col customWidth="1" min="18" max="24" width="5.13"/>
    <col customWidth="1" min="25" max="25" width="0.75"/>
    <col customWidth="1" min="26" max="32" width="5.13"/>
    <col customWidth="1" min="33" max="33" width="0.75"/>
    <col customWidth="1" min="34" max="34" width="12.63"/>
    <col customWidth="1" min="35" max="35" width="26.38"/>
    <col customWidth="1" min="36" max="36" width="2.0"/>
    <col customWidth="1" min="37" max="37" width="24.13"/>
    <col customWidth="1" min="38" max="38" width="2.0"/>
  </cols>
  <sheetData>
    <row r="1" ht="37.5" customHeight="1">
      <c r="A1" s="1"/>
      <c r="B1" s="2" t="s">
        <v>0</v>
      </c>
      <c r="AJ1" s="1"/>
      <c r="AK1" s="1"/>
      <c r="AL1" s="1"/>
    </row>
    <row r="2" ht="11.25" customHeight="1">
      <c r="A2" s="3"/>
      <c r="B2" s="3"/>
      <c r="C2" s="3"/>
      <c r="D2" s="3"/>
      <c r="E2" s="3"/>
      <c r="F2" s="4"/>
      <c r="G2" s="3"/>
      <c r="H2" s="3"/>
      <c r="I2" s="3"/>
      <c r="J2" s="3"/>
      <c r="K2" s="3"/>
      <c r="L2" s="3"/>
      <c r="M2" s="3"/>
      <c r="N2" s="3"/>
      <c r="O2" s="3"/>
      <c r="P2" s="3"/>
      <c r="Q2" s="3"/>
      <c r="R2" s="3"/>
      <c r="S2" s="3"/>
      <c r="T2" s="3"/>
      <c r="U2" s="3"/>
      <c r="V2" s="3"/>
      <c r="W2" s="3"/>
      <c r="X2" s="3"/>
      <c r="Y2" s="3"/>
      <c r="Z2" s="3"/>
      <c r="AA2" s="3"/>
      <c r="AB2" s="3"/>
      <c r="AC2" s="3"/>
      <c r="AD2" s="3"/>
      <c r="AE2" s="3"/>
      <c r="AF2" s="3"/>
      <c r="AG2" s="3"/>
      <c r="AH2" s="3"/>
      <c r="AI2" s="3"/>
      <c r="AJ2" s="5"/>
      <c r="AK2" s="3"/>
      <c r="AL2" s="5"/>
    </row>
    <row r="3" ht="30.0" customHeight="1">
      <c r="A3" s="6"/>
      <c r="B3" s="7" t="s">
        <v>1</v>
      </c>
      <c r="C3" s="6"/>
      <c r="D3" s="8" t="s">
        <v>2</v>
      </c>
      <c r="E3" s="9"/>
      <c r="F3" s="8" t="s">
        <v>3</v>
      </c>
      <c r="G3" s="9"/>
      <c r="H3" s="8" t="s">
        <v>4</v>
      </c>
      <c r="I3" s="9"/>
      <c r="J3" s="8">
        <v>2026.0</v>
      </c>
      <c r="AG3" s="9"/>
      <c r="AH3" s="10" t="s">
        <v>5</v>
      </c>
      <c r="AJ3" s="11"/>
      <c r="AK3" s="12" t="s">
        <v>6</v>
      </c>
      <c r="AL3" s="11"/>
    </row>
    <row r="4" ht="11.25" customHeight="1">
      <c r="A4" s="3"/>
      <c r="B4" s="3"/>
      <c r="C4" s="3"/>
      <c r="D4" s="3"/>
      <c r="E4" s="3"/>
      <c r="F4" s="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5"/>
      <c r="AK4" s="13"/>
      <c r="AL4" s="5"/>
    </row>
    <row r="5" ht="22.5" customHeight="1">
      <c r="A5" s="3"/>
      <c r="B5" s="14" t="s">
        <v>7</v>
      </c>
      <c r="C5" s="15"/>
      <c r="D5" s="16">
        <v>46036.0</v>
      </c>
      <c r="E5" s="15"/>
      <c r="F5" s="17" t="s">
        <v>8</v>
      </c>
      <c r="G5" s="15"/>
      <c r="H5" s="14" t="s">
        <v>9</v>
      </c>
      <c r="I5" s="3"/>
      <c r="J5" s="18">
        <f>DATEVALUE(1&amp;"january"&amp;$J$3)</f>
        <v>46023</v>
      </c>
      <c r="Q5" s="3"/>
      <c r="R5" s="18">
        <f>DATEVALUE(1&amp;"FEBRUARY"&amp;$J$3)</f>
        <v>46054</v>
      </c>
      <c r="Y5" s="3"/>
      <c r="Z5" s="18">
        <f>DATEVALUE(1&amp;"MARCH"&amp;$J$3)</f>
        <v>46082</v>
      </c>
      <c r="AG5" s="3"/>
      <c r="AH5" s="19">
        <f>DATEVALUE(1&amp;"JANUARY"&amp;J3)</f>
        <v>46023</v>
      </c>
      <c r="AI5" s="14" t="s">
        <v>10</v>
      </c>
      <c r="AJ5" s="20"/>
      <c r="AK5" s="21" t="s">
        <v>8</v>
      </c>
      <c r="AL5" s="20"/>
    </row>
    <row r="6" ht="22.5" customHeight="1">
      <c r="A6" s="3"/>
      <c r="B6" s="14" t="s">
        <v>11</v>
      </c>
      <c r="C6" s="15"/>
      <c r="D6" s="16">
        <v>46148.0</v>
      </c>
      <c r="E6" s="15"/>
      <c r="F6" s="17" t="s">
        <v>12</v>
      </c>
      <c r="G6" s="15"/>
      <c r="H6" s="14" t="s">
        <v>13</v>
      </c>
      <c r="I6" s="3"/>
      <c r="J6" s="22" t="s">
        <v>14</v>
      </c>
      <c r="K6" s="22" t="s">
        <v>15</v>
      </c>
      <c r="L6" s="22" t="s">
        <v>16</v>
      </c>
      <c r="M6" s="22" t="s">
        <v>17</v>
      </c>
      <c r="N6" s="22" t="s">
        <v>18</v>
      </c>
      <c r="O6" s="22" t="s">
        <v>19</v>
      </c>
      <c r="P6" s="22" t="s">
        <v>20</v>
      </c>
      <c r="Q6" s="23"/>
      <c r="R6" s="22" t="s">
        <v>14</v>
      </c>
      <c r="S6" s="22" t="s">
        <v>15</v>
      </c>
      <c r="T6" s="22" t="s">
        <v>16</v>
      </c>
      <c r="U6" s="22" t="s">
        <v>17</v>
      </c>
      <c r="V6" s="22" t="s">
        <v>18</v>
      </c>
      <c r="W6" s="22" t="s">
        <v>19</v>
      </c>
      <c r="X6" s="22" t="s">
        <v>20</v>
      </c>
      <c r="Y6" s="23"/>
      <c r="Z6" s="22" t="s">
        <v>14</v>
      </c>
      <c r="AA6" s="22" t="s">
        <v>15</v>
      </c>
      <c r="AB6" s="22" t="s">
        <v>16</v>
      </c>
      <c r="AC6" s="22" t="s">
        <v>17</v>
      </c>
      <c r="AD6" s="22" t="s">
        <v>18</v>
      </c>
      <c r="AE6" s="22" t="s">
        <v>19</v>
      </c>
      <c r="AF6" s="22" t="s">
        <v>20</v>
      </c>
      <c r="AG6" s="3"/>
      <c r="AH6" s="24">
        <f>DATE(J3, 1, 1) + MOD(9 - WEEKDAY(DATE(J3, 1, 1)), 7) + 14</f>
        <v>46041</v>
      </c>
      <c r="AI6" s="25" t="s">
        <v>21</v>
      </c>
      <c r="AJ6" s="26"/>
      <c r="AK6" s="27" t="s">
        <v>12</v>
      </c>
      <c r="AL6" s="26"/>
    </row>
    <row r="7" ht="22.5" customHeight="1">
      <c r="A7" s="3"/>
      <c r="B7" s="14" t="s">
        <v>22</v>
      </c>
      <c r="C7" s="15"/>
      <c r="D7" s="16">
        <v>46099.0</v>
      </c>
      <c r="E7" s="15"/>
      <c r="F7" s="17" t="s">
        <v>23</v>
      </c>
      <c r="G7" s="15"/>
      <c r="H7" s="14" t="s">
        <v>24</v>
      </c>
      <c r="I7" s="3"/>
      <c r="J7" s="28">
        <v>46019.0</v>
      </c>
      <c r="K7" s="28">
        <v>46020.0</v>
      </c>
      <c r="L7" s="28">
        <v>46021.0</v>
      </c>
      <c r="M7" s="28">
        <v>46022.0</v>
      </c>
      <c r="N7" s="28">
        <v>46023.0</v>
      </c>
      <c r="O7" s="28">
        <v>46024.0</v>
      </c>
      <c r="P7" s="28">
        <v>46025.0</v>
      </c>
      <c r="Q7" s="3"/>
      <c r="R7" s="28">
        <v>46054.0</v>
      </c>
      <c r="S7" s="28">
        <v>46055.0</v>
      </c>
      <c r="T7" s="28">
        <v>46056.0</v>
      </c>
      <c r="U7" s="28">
        <v>46057.0</v>
      </c>
      <c r="V7" s="28">
        <v>46058.0</v>
      </c>
      <c r="W7" s="28">
        <v>46059.0</v>
      </c>
      <c r="X7" s="28">
        <v>46060.0</v>
      </c>
      <c r="Y7" s="3"/>
      <c r="Z7" s="28">
        <v>46082.0</v>
      </c>
      <c r="AA7" s="28">
        <v>46083.0</v>
      </c>
      <c r="AB7" s="28">
        <v>46084.0</v>
      </c>
      <c r="AC7" s="28">
        <v>46085.0</v>
      </c>
      <c r="AD7" s="28">
        <v>46086.0</v>
      </c>
      <c r="AE7" s="28">
        <v>46087.0</v>
      </c>
      <c r="AF7" s="28">
        <v>46088.0</v>
      </c>
      <c r="AG7" s="3"/>
      <c r="AH7" s="24">
        <f>DATEVALUE(14&amp;"FEBRUARY"&amp;J3)</f>
        <v>46067</v>
      </c>
      <c r="AI7" s="25" t="s">
        <v>25</v>
      </c>
      <c r="AJ7" s="26"/>
      <c r="AK7" s="29" t="s">
        <v>23</v>
      </c>
      <c r="AL7" s="26"/>
    </row>
    <row r="8" ht="22.5" customHeight="1">
      <c r="A8" s="3"/>
      <c r="B8" s="14" t="s">
        <v>26</v>
      </c>
      <c r="C8" s="15"/>
      <c r="D8" s="16">
        <v>46072.0</v>
      </c>
      <c r="E8" s="15"/>
      <c r="F8" s="17" t="s">
        <v>27</v>
      </c>
      <c r="G8" s="15"/>
      <c r="H8" s="14" t="s">
        <v>28</v>
      </c>
      <c r="I8" s="3"/>
      <c r="J8" s="28">
        <v>46026.0</v>
      </c>
      <c r="K8" s="28">
        <v>46027.0</v>
      </c>
      <c r="L8" s="28">
        <v>46028.0</v>
      </c>
      <c r="M8" s="28">
        <v>46029.0</v>
      </c>
      <c r="N8" s="28">
        <v>46030.0</v>
      </c>
      <c r="O8" s="28">
        <v>46031.0</v>
      </c>
      <c r="P8" s="28">
        <v>46032.0</v>
      </c>
      <c r="Q8" s="3"/>
      <c r="R8" s="28">
        <v>46061.0</v>
      </c>
      <c r="S8" s="28">
        <v>46062.0</v>
      </c>
      <c r="T8" s="28">
        <v>46063.0</v>
      </c>
      <c r="U8" s="28">
        <v>46064.0</v>
      </c>
      <c r="V8" s="28">
        <v>46065.0</v>
      </c>
      <c r="W8" s="28">
        <v>46066.0</v>
      </c>
      <c r="X8" s="28">
        <v>46067.0</v>
      </c>
      <c r="Y8" s="3"/>
      <c r="Z8" s="28">
        <v>46089.0</v>
      </c>
      <c r="AA8" s="28">
        <v>46090.0</v>
      </c>
      <c r="AB8" s="28">
        <v>46091.0</v>
      </c>
      <c r="AC8" s="28">
        <v>46092.0</v>
      </c>
      <c r="AD8" s="28">
        <v>46093.0</v>
      </c>
      <c r="AE8" s="28">
        <v>46094.0</v>
      </c>
      <c r="AF8" s="28">
        <v>46095.0</v>
      </c>
      <c r="AG8" s="3"/>
      <c r="AH8" s="24">
        <f>DATE(J3, 2, 1) + MOD(9 - WEEKDAY(DATE(J3, 2, 1)), 7) + 14</f>
        <v>46069</v>
      </c>
      <c r="AI8" s="14" t="s">
        <v>29</v>
      </c>
      <c r="AJ8" s="20"/>
      <c r="AK8" s="30" t="s">
        <v>27</v>
      </c>
      <c r="AL8" s="20"/>
    </row>
    <row r="9" ht="22.5" customHeight="1">
      <c r="A9" s="3"/>
      <c r="B9" s="14" t="s">
        <v>7</v>
      </c>
      <c r="C9" s="15"/>
      <c r="D9" s="16">
        <v>46199.0</v>
      </c>
      <c r="E9" s="15"/>
      <c r="F9" s="17" t="s">
        <v>12</v>
      </c>
      <c r="G9" s="15"/>
      <c r="H9" s="14" t="s">
        <v>9</v>
      </c>
      <c r="I9" s="3"/>
      <c r="J9" s="28">
        <v>46033.0</v>
      </c>
      <c r="K9" s="28">
        <v>46034.0</v>
      </c>
      <c r="L9" s="28">
        <v>46035.0</v>
      </c>
      <c r="M9" s="28">
        <v>46036.0</v>
      </c>
      <c r="N9" s="28">
        <v>46037.0</v>
      </c>
      <c r="O9" s="28">
        <v>46038.0</v>
      </c>
      <c r="P9" s="28">
        <v>46039.0</v>
      </c>
      <c r="Q9" s="3"/>
      <c r="R9" s="28">
        <v>46068.0</v>
      </c>
      <c r="S9" s="28">
        <v>46069.0</v>
      </c>
      <c r="T9" s="28">
        <v>46070.0</v>
      </c>
      <c r="U9" s="28">
        <v>46071.0</v>
      </c>
      <c r="V9" s="28">
        <v>46072.0</v>
      </c>
      <c r="W9" s="28">
        <v>46073.0</v>
      </c>
      <c r="X9" s="28">
        <v>46074.0</v>
      </c>
      <c r="Y9" s="3"/>
      <c r="Z9" s="28">
        <v>46096.0</v>
      </c>
      <c r="AA9" s="28">
        <v>46097.0</v>
      </c>
      <c r="AB9" s="28">
        <v>46098.0</v>
      </c>
      <c r="AC9" s="28">
        <v>46099.0</v>
      </c>
      <c r="AD9" s="28">
        <v>46100.0</v>
      </c>
      <c r="AE9" s="28">
        <v>46101.0</v>
      </c>
      <c r="AF9" s="28">
        <v>46102.0</v>
      </c>
      <c r="AG9" s="3"/>
      <c r="AH9" s="24">
        <f>DATE(J3, 5, 31) - MOD(WEEKDAY(DATE(J3, 5, 31)) - 2, 7)</f>
        <v>46167</v>
      </c>
      <c r="AI9" s="14" t="s">
        <v>30</v>
      </c>
      <c r="AJ9" s="20"/>
      <c r="AK9" s="3"/>
      <c r="AL9" s="20"/>
    </row>
    <row r="10" ht="22.5" customHeight="1">
      <c r="A10" s="3"/>
      <c r="B10" s="15"/>
      <c r="C10" s="15"/>
      <c r="D10" s="16"/>
      <c r="E10" s="15"/>
      <c r="F10" s="17"/>
      <c r="G10" s="15"/>
      <c r="H10" s="15"/>
      <c r="I10" s="3"/>
      <c r="J10" s="28">
        <v>46040.0</v>
      </c>
      <c r="K10" s="28">
        <v>46041.0</v>
      </c>
      <c r="L10" s="28">
        <v>46042.0</v>
      </c>
      <c r="M10" s="28">
        <v>46043.0</v>
      </c>
      <c r="N10" s="28">
        <v>46044.0</v>
      </c>
      <c r="O10" s="28">
        <v>46045.0</v>
      </c>
      <c r="P10" s="28">
        <v>46046.0</v>
      </c>
      <c r="Q10" s="3"/>
      <c r="R10" s="28">
        <v>46075.0</v>
      </c>
      <c r="S10" s="28">
        <v>46076.0</v>
      </c>
      <c r="T10" s="28">
        <v>46077.0</v>
      </c>
      <c r="U10" s="28">
        <v>46078.0</v>
      </c>
      <c r="V10" s="28">
        <v>46079.0</v>
      </c>
      <c r="W10" s="28">
        <v>46080.0</v>
      </c>
      <c r="X10" s="28">
        <v>46081.0</v>
      </c>
      <c r="Y10" s="3"/>
      <c r="Z10" s="28">
        <v>46103.0</v>
      </c>
      <c r="AA10" s="28">
        <v>46104.0</v>
      </c>
      <c r="AB10" s="28">
        <v>46105.0</v>
      </c>
      <c r="AC10" s="28">
        <v>46106.0</v>
      </c>
      <c r="AD10" s="28">
        <v>46107.0</v>
      </c>
      <c r="AE10" s="28">
        <v>46108.0</v>
      </c>
      <c r="AF10" s="28">
        <v>46109.0</v>
      </c>
      <c r="AG10" s="3"/>
      <c r="AH10" s="24">
        <f>DATEVALUE(19&amp;"June"&amp;J3)</f>
        <v>46192</v>
      </c>
      <c r="AI10" s="14" t="s">
        <v>31</v>
      </c>
      <c r="AJ10" s="20"/>
      <c r="AK10" s="3"/>
      <c r="AL10" s="20"/>
    </row>
    <row r="11" ht="22.5" customHeight="1">
      <c r="A11" s="3"/>
      <c r="B11" s="15"/>
      <c r="C11" s="15"/>
      <c r="D11" s="16"/>
      <c r="E11" s="15"/>
      <c r="F11" s="17"/>
      <c r="G11" s="15"/>
      <c r="H11" s="15"/>
      <c r="I11" s="3"/>
      <c r="J11" s="28">
        <v>46047.0</v>
      </c>
      <c r="K11" s="28">
        <v>46048.0</v>
      </c>
      <c r="L11" s="28">
        <v>46049.0</v>
      </c>
      <c r="M11" s="28">
        <v>46050.0</v>
      </c>
      <c r="N11" s="28">
        <v>46051.0</v>
      </c>
      <c r="O11" s="28">
        <v>46052.0</v>
      </c>
      <c r="P11" s="28">
        <v>46053.0</v>
      </c>
      <c r="Q11" s="3"/>
      <c r="R11" s="28">
        <v>46082.0</v>
      </c>
      <c r="S11" s="28">
        <v>46083.0</v>
      </c>
      <c r="T11" s="28">
        <v>46084.0</v>
      </c>
      <c r="U11" s="28">
        <v>46085.0</v>
      </c>
      <c r="V11" s="28">
        <v>46086.0</v>
      </c>
      <c r="W11" s="28">
        <v>46087.0</v>
      </c>
      <c r="X11" s="28">
        <v>46088.0</v>
      </c>
      <c r="Y11" s="3"/>
      <c r="Z11" s="28">
        <v>46110.0</v>
      </c>
      <c r="AA11" s="28">
        <v>46111.0</v>
      </c>
      <c r="AB11" s="28">
        <v>46112.0</v>
      </c>
      <c r="AC11" s="28">
        <v>46113.0</v>
      </c>
      <c r="AD11" s="28">
        <v>46114.0</v>
      </c>
      <c r="AE11" s="28">
        <v>46115.0</v>
      </c>
      <c r="AF11" s="28">
        <v>46116.0</v>
      </c>
      <c r="AG11" s="3"/>
      <c r="AH11" s="24">
        <f>DATEVALUE(25&amp;"June"&amp;J3)</f>
        <v>46198</v>
      </c>
      <c r="AI11" s="14" t="s">
        <v>32</v>
      </c>
      <c r="AJ11" s="20"/>
      <c r="AK11" s="3"/>
      <c r="AL11" s="20"/>
    </row>
    <row r="12" ht="22.5" customHeight="1">
      <c r="A12" s="3"/>
      <c r="B12" s="15"/>
      <c r="C12" s="15"/>
      <c r="D12" s="16"/>
      <c r="E12" s="15"/>
      <c r="F12" s="17"/>
      <c r="G12" s="15"/>
      <c r="H12" s="15"/>
      <c r="I12" s="3"/>
      <c r="J12" s="28">
        <v>46054.0</v>
      </c>
      <c r="K12" s="28">
        <v>46055.0</v>
      </c>
      <c r="L12" s="28">
        <v>46056.0</v>
      </c>
      <c r="M12" s="28">
        <v>46057.0</v>
      </c>
      <c r="N12" s="28">
        <v>46058.0</v>
      </c>
      <c r="O12" s="28">
        <v>46059.0</v>
      </c>
      <c r="P12" s="28">
        <v>46060.0</v>
      </c>
      <c r="Q12" s="3"/>
      <c r="R12" s="28">
        <v>46089.0</v>
      </c>
      <c r="S12" s="28">
        <v>46090.0</v>
      </c>
      <c r="T12" s="28">
        <v>46091.0</v>
      </c>
      <c r="U12" s="28">
        <v>46092.0</v>
      </c>
      <c r="V12" s="28">
        <v>46093.0</v>
      </c>
      <c r="W12" s="28">
        <v>46094.0</v>
      </c>
      <c r="X12" s="28">
        <v>46095.0</v>
      </c>
      <c r="Y12" s="3"/>
      <c r="Z12" s="28">
        <v>46117.0</v>
      </c>
      <c r="AA12" s="28">
        <v>46118.0</v>
      </c>
      <c r="AB12" s="28">
        <v>46119.0</v>
      </c>
      <c r="AC12" s="28">
        <v>46120.0</v>
      </c>
      <c r="AD12" s="28">
        <v>46121.0</v>
      </c>
      <c r="AE12" s="28">
        <v>46122.0</v>
      </c>
      <c r="AF12" s="28">
        <v>46123.0</v>
      </c>
      <c r="AG12" s="3"/>
      <c r="AH12" s="24">
        <f>DATEVALUE(4&amp;"July"&amp;J3)</f>
        <v>46207</v>
      </c>
      <c r="AI12" s="14" t="s">
        <v>33</v>
      </c>
      <c r="AJ12" s="20"/>
      <c r="AK12" s="3"/>
      <c r="AL12" s="20"/>
    </row>
    <row r="13" ht="22.5" customHeight="1">
      <c r="A13" s="3"/>
      <c r="B13" s="14"/>
      <c r="C13" s="15"/>
      <c r="D13" s="16"/>
      <c r="E13" s="15"/>
      <c r="F13" s="17"/>
      <c r="G13" s="15"/>
      <c r="H13" s="14"/>
      <c r="I13" s="3"/>
      <c r="Q13" s="3"/>
      <c r="Y13" s="3"/>
      <c r="AG13" s="3"/>
      <c r="AH13" s="19">
        <f>DATE(J3, 9, 1) + MOD(9 - WEEKDAY(DATE(J3, 9, 1)), 7)</f>
        <v>46272</v>
      </c>
      <c r="AI13" s="14" t="s">
        <v>34</v>
      </c>
      <c r="AJ13" s="20"/>
      <c r="AK13" s="3"/>
      <c r="AL13" s="20"/>
    </row>
    <row r="14" ht="22.5" customHeight="1">
      <c r="A14" s="3"/>
      <c r="B14" s="14"/>
      <c r="C14" s="15"/>
      <c r="D14" s="16"/>
      <c r="E14" s="15"/>
      <c r="F14" s="17"/>
      <c r="G14" s="15"/>
      <c r="H14" s="14"/>
      <c r="I14" s="3"/>
      <c r="J14" s="18">
        <f>DATEVALUE(1&amp;"April"&amp;$J$3)</f>
        <v>46113</v>
      </c>
      <c r="Q14" s="23"/>
      <c r="R14" s="18">
        <f>DATEVALUE(1&amp;"May"&amp;$J$3)</f>
        <v>46143</v>
      </c>
      <c r="Y14" s="23"/>
      <c r="Z14" s="18">
        <f>DATEVALUE(1&amp;"June"&amp;$J$3)</f>
        <v>46174</v>
      </c>
      <c r="AG14" s="3"/>
      <c r="AH14" s="24">
        <f>DATE(J3, 10, 1) + MOD(9 - WEEKDAY(DATE(J3, 10, 1)), 7) + 7</f>
        <v>46307</v>
      </c>
      <c r="AI14" s="25" t="s">
        <v>35</v>
      </c>
      <c r="AJ14" s="26"/>
      <c r="AK14" s="3"/>
      <c r="AL14" s="26"/>
    </row>
    <row r="15" ht="22.5" customHeight="1">
      <c r="A15" s="3"/>
      <c r="B15" s="14"/>
      <c r="C15" s="15"/>
      <c r="D15" s="16"/>
      <c r="E15" s="15"/>
      <c r="F15" s="17"/>
      <c r="G15" s="15"/>
      <c r="H15" s="14"/>
      <c r="I15" s="3"/>
      <c r="J15" s="22" t="s">
        <v>14</v>
      </c>
      <c r="K15" s="22" t="s">
        <v>15</v>
      </c>
      <c r="L15" s="22" t="s">
        <v>16</v>
      </c>
      <c r="M15" s="22" t="s">
        <v>17</v>
      </c>
      <c r="N15" s="22" t="s">
        <v>18</v>
      </c>
      <c r="O15" s="22" t="s">
        <v>19</v>
      </c>
      <c r="P15" s="22" t="s">
        <v>20</v>
      </c>
      <c r="Q15" s="3"/>
      <c r="R15" s="22" t="s">
        <v>14</v>
      </c>
      <c r="S15" s="22" t="s">
        <v>15</v>
      </c>
      <c r="T15" s="22" t="s">
        <v>16</v>
      </c>
      <c r="U15" s="22" t="s">
        <v>17</v>
      </c>
      <c r="V15" s="22" t="s">
        <v>18</v>
      </c>
      <c r="W15" s="22" t="s">
        <v>19</v>
      </c>
      <c r="X15" s="22" t="s">
        <v>20</v>
      </c>
      <c r="Y15" s="3"/>
      <c r="Z15" s="22" t="s">
        <v>14</v>
      </c>
      <c r="AA15" s="22" t="s">
        <v>15</v>
      </c>
      <c r="AB15" s="22" t="s">
        <v>16</v>
      </c>
      <c r="AC15" s="22" t="s">
        <v>17</v>
      </c>
      <c r="AD15" s="22" t="s">
        <v>18</v>
      </c>
      <c r="AE15" s="22" t="s">
        <v>19</v>
      </c>
      <c r="AF15" s="22" t="s">
        <v>20</v>
      </c>
      <c r="AG15" s="3"/>
      <c r="AH15" s="24">
        <f>DATEVALUE(11&amp;"november"&amp;J3)</f>
        <v>46337</v>
      </c>
      <c r="AI15" s="25" t="s">
        <v>36</v>
      </c>
      <c r="AJ15" s="26"/>
      <c r="AK15" s="3"/>
      <c r="AL15" s="26"/>
    </row>
    <row r="16" ht="22.5" customHeight="1">
      <c r="A16" s="3"/>
      <c r="B16" s="14"/>
      <c r="C16" s="15"/>
      <c r="D16" s="16"/>
      <c r="E16" s="15"/>
      <c r="F16" s="17"/>
      <c r="G16" s="15"/>
      <c r="H16" s="14"/>
      <c r="I16" s="3"/>
      <c r="J16" s="31">
        <v>46110.0</v>
      </c>
      <c r="K16" s="31">
        <v>46111.0</v>
      </c>
      <c r="L16" s="31">
        <v>46112.0</v>
      </c>
      <c r="M16" s="31">
        <v>46113.0</v>
      </c>
      <c r="N16" s="31">
        <v>46114.0</v>
      </c>
      <c r="O16" s="31">
        <v>46115.0</v>
      </c>
      <c r="P16" s="31">
        <v>46116.0</v>
      </c>
      <c r="Q16" s="3"/>
      <c r="R16" s="31">
        <v>46138.0</v>
      </c>
      <c r="S16" s="31">
        <v>46139.0</v>
      </c>
      <c r="T16" s="31">
        <v>46140.0</v>
      </c>
      <c r="U16" s="31">
        <v>46141.0</v>
      </c>
      <c r="V16" s="31">
        <v>46142.0</v>
      </c>
      <c r="W16" s="31">
        <v>46143.0</v>
      </c>
      <c r="X16" s="31">
        <v>46144.0</v>
      </c>
      <c r="Y16" s="3"/>
      <c r="Z16" s="31">
        <v>46173.0</v>
      </c>
      <c r="AA16" s="31">
        <v>46174.0</v>
      </c>
      <c r="AB16" s="31">
        <v>46175.0</v>
      </c>
      <c r="AC16" s="31">
        <v>46176.0</v>
      </c>
      <c r="AD16" s="31">
        <v>46177.0</v>
      </c>
      <c r="AE16" s="31">
        <v>46178.0</v>
      </c>
      <c r="AF16" s="31">
        <v>46179.0</v>
      </c>
      <c r="AG16" s="3"/>
      <c r="AH16" s="24">
        <f>DATE(J3, 11, 1) + MOD(12 - WEEKDAY(DATE(J3, 11, 1)), 7) + 21</f>
        <v>46352</v>
      </c>
      <c r="AI16" s="14" t="s">
        <v>37</v>
      </c>
      <c r="AJ16" s="20"/>
      <c r="AK16" s="3"/>
      <c r="AL16" s="20"/>
    </row>
    <row r="17" ht="22.5" customHeight="1">
      <c r="A17" s="3"/>
      <c r="B17" s="14"/>
      <c r="C17" s="15"/>
      <c r="D17" s="16"/>
      <c r="E17" s="15"/>
      <c r="F17" s="17"/>
      <c r="G17" s="15"/>
      <c r="H17" s="14"/>
      <c r="I17" s="3"/>
      <c r="J17" s="31">
        <v>46117.0</v>
      </c>
      <c r="K17" s="31">
        <v>46118.0</v>
      </c>
      <c r="L17" s="31">
        <v>46119.0</v>
      </c>
      <c r="M17" s="31">
        <v>46120.0</v>
      </c>
      <c r="N17" s="31">
        <v>46121.0</v>
      </c>
      <c r="O17" s="31">
        <v>46122.0</v>
      </c>
      <c r="P17" s="31">
        <v>46123.0</v>
      </c>
      <c r="Q17" s="3"/>
      <c r="R17" s="31">
        <v>46145.0</v>
      </c>
      <c r="S17" s="31">
        <v>46146.0</v>
      </c>
      <c r="T17" s="31">
        <v>46147.0</v>
      </c>
      <c r="U17" s="31">
        <v>46148.0</v>
      </c>
      <c r="V17" s="31">
        <v>46149.0</v>
      </c>
      <c r="W17" s="31">
        <v>46150.0</v>
      </c>
      <c r="X17" s="31">
        <v>46151.0</v>
      </c>
      <c r="Y17" s="3"/>
      <c r="Z17" s="31">
        <v>46180.0</v>
      </c>
      <c r="AA17" s="31">
        <v>46181.0</v>
      </c>
      <c r="AB17" s="31">
        <v>46182.0</v>
      </c>
      <c r="AC17" s="31">
        <v>46183.0</v>
      </c>
      <c r="AD17" s="31">
        <v>46184.0</v>
      </c>
      <c r="AE17" s="31">
        <v>46185.0</v>
      </c>
      <c r="AF17" s="31">
        <v>46186.0</v>
      </c>
      <c r="AG17" s="3"/>
      <c r="AH17" s="24">
        <f>DATEVALUE(25&amp;"december"&amp;J3)</f>
        <v>46381</v>
      </c>
      <c r="AI17" s="14" t="s">
        <v>38</v>
      </c>
      <c r="AJ17" s="20"/>
      <c r="AK17" s="3"/>
      <c r="AL17" s="20"/>
    </row>
    <row r="18" ht="22.5" customHeight="1">
      <c r="A18" s="3"/>
      <c r="B18" s="15"/>
      <c r="C18" s="15"/>
      <c r="D18" s="16"/>
      <c r="E18" s="15"/>
      <c r="F18" s="17"/>
      <c r="G18" s="15"/>
      <c r="H18" s="15"/>
      <c r="I18" s="3"/>
      <c r="J18" s="31">
        <v>46124.0</v>
      </c>
      <c r="K18" s="31">
        <v>46125.0</v>
      </c>
      <c r="L18" s="31">
        <v>46126.0</v>
      </c>
      <c r="M18" s="31">
        <v>46127.0</v>
      </c>
      <c r="N18" s="31">
        <v>46128.0</v>
      </c>
      <c r="O18" s="31">
        <v>46129.0</v>
      </c>
      <c r="P18" s="31">
        <v>46130.0</v>
      </c>
      <c r="Q18" s="3"/>
      <c r="R18" s="31">
        <v>46152.0</v>
      </c>
      <c r="S18" s="31">
        <v>46153.0</v>
      </c>
      <c r="T18" s="31">
        <v>46154.0</v>
      </c>
      <c r="U18" s="31">
        <v>46155.0</v>
      </c>
      <c r="V18" s="31">
        <v>46156.0</v>
      </c>
      <c r="W18" s="31">
        <v>46157.0</v>
      </c>
      <c r="X18" s="31">
        <v>46158.0</v>
      </c>
      <c r="Y18" s="3"/>
      <c r="Z18" s="31">
        <v>46187.0</v>
      </c>
      <c r="AA18" s="31">
        <v>46188.0</v>
      </c>
      <c r="AB18" s="31">
        <v>46189.0</v>
      </c>
      <c r="AC18" s="31">
        <v>46190.0</v>
      </c>
      <c r="AD18" s="31">
        <v>46191.0</v>
      </c>
      <c r="AE18" s="31">
        <v>46192.0</v>
      </c>
      <c r="AF18" s="31">
        <v>46193.0</v>
      </c>
      <c r="AG18" s="3"/>
      <c r="AH18" s="24"/>
      <c r="AI18" s="14"/>
      <c r="AJ18" s="20"/>
      <c r="AK18" s="3"/>
      <c r="AL18" s="20"/>
    </row>
    <row r="19" ht="22.5" customHeight="1">
      <c r="A19" s="3"/>
      <c r="B19" s="15"/>
      <c r="C19" s="15"/>
      <c r="D19" s="16"/>
      <c r="E19" s="15"/>
      <c r="F19" s="17"/>
      <c r="G19" s="15"/>
      <c r="H19" s="15"/>
      <c r="I19" s="3"/>
      <c r="J19" s="31">
        <v>46131.0</v>
      </c>
      <c r="K19" s="31">
        <v>46132.0</v>
      </c>
      <c r="L19" s="31">
        <v>46133.0</v>
      </c>
      <c r="M19" s="31">
        <v>46134.0</v>
      </c>
      <c r="N19" s="31">
        <v>46135.0</v>
      </c>
      <c r="O19" s="31">
        <v>46136.0</v>
      </c>
      <c r="P19" s="31">
        <v>46137.0</v>
      </c>
      <c r="Q19" s="3"/>
      <c r="R19" s="31">
        <v>46159.0</v>
      </c>
      <c r="S19" s="31">
        <v>46160.0</v>
      </c>
      <c r="T19" s="31">
        <v>46161.0</v>
      </c>
      <c r="U19" s="31">
        <v>46162.0</v>
      </c>
      <c r="V19" s="31">
        <v>46163.0</v>
      </c>
      <c r="W19" s="31">
        <v>46164.0</v>
      </c>
      <c r="X19" s="31">
        <v>46165.0</v>
      </c>
      <c r="Y19" s="3"/>
      <c r="Z19" s="31">
        <v>46194.0</v>
      </c>
      <c r="AA19" s="31">
        <v>46195.0</v>
      </c>
      <c r="AB19" s="31">
        <v>46196.0</v>
      </c>
      <c r="AC19" s="31">
        <v>46197.0</v>
      </c>
      <c r="AD19" s="31">
        <v>46198.0</v>
      </c>
      <c r="AE19" s="31">
        <v>46199.0</v>
      </c>
      <c r="AF19" s="31">
        <v>46200.0</v>
      </c>
      <c r="AG19" s="3"/>
      <c r="AH19" s="24"/>
      <c r="AI19" s="14"/>
      <c r="AJ19" s="20"/>
      <c r="AK19" s="3"/>
      <c r="AL19" s="20"/>
    </row>
    <row r="20" ht="22.5" customHeight="1">
      <c r="A20" s="3"/>
      <c r="B20" s="15"/>
      <c r="C20" s="15"/>
      <c r="D20" s="16"/>
      <c r="E20" s="15"/>
      <c r="F20" s="17"/>
      <c r="G20" s="15"/>
      <c r="H20" s="15"/>
      <c r="I20" s="3"/>
      <c r="J20" s="31">
        <v>46138.0</v>
      </c>
      <c r="K20" s="31">
        <v>46139.0</v>
      </c>
      <c r="L20" s="31">
        <v>46140.0</v>
      </c>
      <c r="M20" s="31">
        <v>46141.0</v>
      </c>
      <c r="N20" s="31">
        <v>46142.0</v>
      </c>
      <c r="O20" s="31">
        <v>46143.0</v>
      </c>
      <c r="P20" s="31">
        <v>46144.0</v>
      </c>
      <c r="Q20" s="3"/>
      <c r="R20" s="31">
        <v>46166.0</v>
      </c>
      <c r="S20" s="31">
        <v>46167.0</v>
      </c>
      <c r="T20" s="31">
        <v>46168.0</v>
      </c>
      <c r="U20" s="31">
        <v>46169.0</v>
      </c>
      <c r="V20" s="31">
        <v>46170.0</v>
      </c>
      <c r="W20" s="31">
        <v>46171.0</v>
      </c>
      <c r="X20" s="31">
        <v>46172.0</v>
      </c>
      <c r="Y20" s="3"/>
      <c r="Z20" s="31">
        <v>46201.0</v>
      </c>
      <c r="AA20" s="31">
        <v>46202.0</v>
      </c>
      <c r="AB20" s="31">
        <v>46203.0</v>
      </c>
      <c r="AC20" s="31">
        <v>46204.0</v>
      </c>
      <c r="AD20" s="31">
        <v>46205.0</v>
      </c>
      <c r="AE20" s="31">
        <v>46206.0</v>
      </c>
      <c r="AF20" s="31">
        <v>46207.0</v>
      </c>
      <c r="AG20" s="3"/>
      <c r="AH20" s="24"/>
      <c r="AI20" s="14"/>
      <c r="AJ20" s="20"/>
      <c r="AK20" s="3"/>
      <c r="AL20" s="20"/>
    </row>
    <row r="21" ht="22.5" customHeight="1">
      <c r="A21" s="3"/>
      <c r="B21" s="14"/>
      <c r="C21" s="15"/>
      <c r="D21" s="16"/>
      <c r="E21" s="15"/>
      <c r="F21" s="17"/>
      <c r="G21" s="15"/>
      <c r="H21" s="14"/>
      <c r="I21" s="3"/>
      <c r="J21" s="31">
        <v>46145.0</v>
      </c>
      <c r="K21" s="31">
        <v>46146.0</v>
      </c>
      <c r="L21" s="31">
        <v>46147.0</v>
      </c>
      <c r="M21" s="31">
        <v>46148.0</v>
      </c>
      <c r="N21" s="31">
        <v>46149.0</v>
      </c>
      <c r="O21" s="31">
        <v>46150.0</v>
      </c>
      <c r="P21" s="31">
        <v>46151.0</v>
      </c>
      <c r="Q21" s="3"/>
      <c r="R21" s="31">
        <v>46173.0</v>
      </c>
      <c r="S21" s="31">
        <v>46174.0</v>
      </c>
      <c r="T21" s="31">
        <v>46175.0</v>
      </c>
      <c r="U21" s="31">
        <v>46176.0</v>
      </c>
      <c r="V21" s="31">
        <v>46177.0</v>
      </c>
      <c r="W21" s="31">
        <v>46178.0</v>
      </c>
      <c r="X21" s="31">
        <v>46179.0</v>
      </c>
      <c r="Y21" s="3"/>
      <c r="Z21" s="31">
        <v>46208.0</v>
      </c>
      <c r="AA21" s="31">
        <v>46209.0</v>
      </c>
      <c r="AB21" s="31">
        <v>46210.0</v>
      </c>
      <c r="AC21" s="31">
        <v>46211.0</v>
      </c>
      <c r="AD21" s="31">
        <v>46212.0</v>
      </c>
      <c r="AE21" s="31">
        <v>46213.0</v>
      </c>
      <c r="AF21" s="31">
        <v>46214.0</v>
      </c>
      <c r="AG21" s="3"/>
      <c r="AH21" s="19"/>
      <c r="AI21" s="14"/>
      <c r="AJ21" s="20"/>
      <c r="AK21" s="3"/>
      <c r="AL21" s="20"/>
    </row>
    <row r="22" ht="22.5" customHeight="1">
      <c r="A22" s="3"/>
      <c r="B22" s="14"/>
      <c r="C22" s="15"/>
      <c r="D22" s="16"/>
      <c r="E22" s="15"/>
      <c r="F22" s="17"/>
      <c r="G22" s="15"/>
      <c r="H22" s="14"/>
      <c r="I22" s="3"/>
      <c r="Q22" s="3"/>
      <c r="Y22" s="3"/>
      <c r="AG22" s="3"/>
      <c r="AH22" s="19"/>
      <c r="AI22" s="14"/>
      <c r="AJ22" s="20"/>
      <c r="AK22" s="3"/>
      <c r="AL22" s="20"/>
    </row>
    <row r="23" ht="22.5" customHeight="1">
      <c r="A23" s="3"/>
      <c r="B23" s="14"/>
      <c r="C23" s="15"/>
      <c r="D23" s="16"/>
      <c r="E23" s="15"/>
      <c r="F23" s="17"/>
      <c r="G23" s="15"/>
      <c r="H23" s="14"/>
      <c r="I23" s="3"/>
      <c r="J23" s="18">
        <f>DATEVALUE(1&amp;"July"&amp;$J$3)</f>
        <v>46204</v>
      </c>
      <c r="Q23" s="23"/>
      <c r="R23" s="18">
        <f>DATEVALUE(1&amp;"August"&amp;$J$3)</f>
        <v>46235</v>
      </c>
      <c r="Y23" s="23"/>
      <c r="Z23" s="18">
        <f>DATEVALUE(1&amp;"September"&amp;$J$3)</f>
        <v>46266</v>
      </c>
      <c r="AG23" s="3"/>
      <c r="AH23" s="24"/>
      <c r="AI23" s="25"/>
      <c r="AJ23" s="26"/>
      <c r="AK23" s="3"/>
      <c r="AL23" s="26"/>
    </row>
    <row r="24" ht="22.5" customHeight="1">
      <c r="A24" s="3"/>
      <c r="B24" s="14"/>
      <c r="C24" s="15"/>
      <c r="D24" s="16"/>
      <c r="E24" s="15"/>
      <c r="F24" s="17"/>
      <c r="G24" s="15"/>
      <c r="H24" s="14"/>
      <c r="I24" s="3"/>
      <c r="J24" s="22" t="s">
        <v>14</v>
      </c>
      <c r="K24" s="22" t="s">
        <v>15</v>
      </c>
      <c r="L24" s="22" t="s">
        <v>16</v>
      </c>
      <c r="M24" s="22" t="s">
        <v>17</v>
      </c>
      <c r="N24" s="22" t="s">
        <v>18</v>
      </c>
      <c r="O24" s="22" t="s">
        <v>19</v>
      </c>
      <c r="P24" s="22" t="s">
        <v>20</v>
      </c>
      <c r="Q24" s="3"/>
      <c r="R24" s="22" t="s">
        <v>14</v>
      </c>
      <c r="S24" s="22" t="s">
        <v>15</v>
      </c>
      <c r="T24" s="22" t="s">
        <v>16</v>
      </c>
      <c r="U24" s="22" t="s">
        <v>17</v>
      </c>
      <c r="V24" s="22" t="s">
        <v>18</v>
      </c>
      <c r="W24" s="22" t="s">
        <v>19</v>
      </c>
      <c r="X24" s="22" t="s">
        <v>20</v>
      </c>
      <c r="Y24" s="3"/>
      <c r="Z24" s="22" t="s">
        <v>14</v>
      </c>
      <c r="AA24" s="22" t="s">
        <v>15</v>
      </c>
      <c r="AB24" s="22" t="s">
        <v>16</v>
      </c>
      <c r="AC24" s="22" t="s">
        <v>17</v>
      </c>
      <c r="AD24" s="22" t="s">
        <v>18</v>
      </c>
      <c r="AE24" s="22" t="s">
        <v>19</v>
      </c>
      <c r="AF24" s="22" t="s">
        <v>20</v>
      </c>
      <c r="AG24" s="3"/>
      <c r="AH24" s="24"/>
      <c r="AI24" s="25"/>
      <c r="AJ24" s="26"/>
      <c r="AK24" s="3"/>
      <c r="AL24" s="26"/>
    </row>
    <row r="25" ht="22.5" customHeight="1">
      <c r="A25" s="3"/>
      <c r="B25" s="14"/>
      <c r="C25" s="15"/>
      <c r="D25" s="16"/>
      <c r="E25" s="15"/>
      <c r="F25" s="17"/>
      <c r="G25" s="15"/>
      <c r="H25" s="14"/>
      <c r="I25" s="3"/>
      <c r="J25" s="31">
        <v>46201.0</v>
      </c>
      <c r="K25" s="31">
        <v>46202.0</v>
      </c>
      <c r="L25" s="31">
        <v>46203.0</v>
      </c>
      <c r="M25" s="31">
        <v>46204.0</v>
      </c>
      <c r="N25" s="31">
        <v>46205.0</v>
      </c>
      <c r="O25" s="31">
        <v>46206.0</v>
      </c>
      <c r="P25" s="31">
        <v>46207.0</v>
      </c>
      <c r="Q25" s="3"/>
      <c r="R25" s="31">
        <v>46229.0</v>
      </c>
      <c r="S25" s="31">
        <v>46230.0</v>
      </c>
      <c r="T25" s="31">
        <v>46231.0</v>
      </c>
      <c r="U25" s="31">
        <v>46232.0</v>
      </c>
      <c r="V25" s="31">
        <v>46233.0</v>
      </c>
      <c r="W25" s="31">
        <v>46234.0</v>
      </c>
      <c r="X25" s="31">
        <v>46235.0</v>
      </c>
      <c r="Y25" s="3"/>
      <c r="Z25" s="31">
        <v>46264.0</v>
      </c>
      <c r="AA25" s="31">
        <v>46265.0</v>
      </c>
      <c r="AB25" s="31">
        <v>46266.0</v>
      </c>
      <c r="AC25" s="31">
        <v>46267.0</v>
      </c>
      <c r="AD25" s="31">
        <v>46268.0</v>
      </c>
      <c r="AE25" s="31">
        <v>46269.0</v>
      </c>
      <c r="AF25" s="31">
        <v>46270.0</v>
      </c>
      <c r="AG25" s="3"/>
      <c r="AH25" s="24"/>
      <c r="AI25" s="14"/>
      <c r="AJ25" s="20"/>
      <c r="AK25" s="3"/>
      <c r="AL25" s="20"/>
    </row>
    <row r="26" ht="22.5" customHeight="1">
      <c r="A26" s="3"/>
      <c r="B26" s="14"/>
      <c r="C26" s="15"/>
      <c r="D26" s="16"/>
      <c r="E26" s="15"/>
      <c r="F26" s="17"/>
      <c r="G26" s="15"/>
      <c r="H26" s="14"/>
      <c r="I26" s="3"/>
      <c r="J26" s="31">
        <v>46208.0</v>
      </c>
      <c r="K26" s="31">
        <v>46209.0</v>
      </c>
      <c r="L26" s="31">
        <v>46210.0</v>
      </c>
      <c r="M26" s="31">
        <v>46211.0</v>
      </c>
      <c r="N26" s="31">
        <v>46212.0</v>
      </c>
      <c r="O26" s="31">
        <v>46213.0</v>
      </c>
      <c r="P26" s="31">
        <v>46214.0</v>
      </c>
      <c r="Q26" s="3"/>
      <c r="R26" s="31">
        <v>46236.0</v>
      </c>
      <c r="S26" s="31">
        <v>46237.0</v>
      </c>
      <c r="T26" s="31">
        <v>46238.0</v>
      </c>
      <c r="U26" s="31">
        <v>46239.0</v>
      </c>
      <c r="V26" s="31">
        <v>46240.0</v>
      </c>
      <c r="W26" s="31">
        <v>46241.0</v>
      </c>
      <c r="X26" s="31">
        <v>46242.0</v>
      </c>
      <c r="Y26" s="3"/>
      <c r="Z26" s="31">
        <v>46271.0</v>
      </c>
      <c r="AA26" s="31">
        <v>46272.0</v>
      </c>
      <c r="AB26" s="31">
        <v>46273.0</v>
      </c>
      <c r="AC26" s="31">
        <v>46274.0</v>
      </c>
      <c r="AD26" s="31">
        <v>46275.0</v>
      </c>
      <c r="AE26" s="31">
        <v>46276.0</v>
      </c>
      <c r="AF26" s="31">
        <v>46277.0</v>
      </c>
      <c r="AG26" s="3"/>
      <c r="AH26" s="24"/>
      <c r="AI26" s="14"/>
      <c r="AJ26" s="20"/>
      <c r="AK26" s="3"/>
      <c r="AL26" s="20"/>
    </row>
    <row r="27" ht="22.5" customHeight="1">
      <c r="A27" s="3"/>
      <c r="B27" s="15"/>
      <c r="C27" s="15"/>
      <c r="D27" s="16"/>
      <c r="E27" s="15"/>
      <c r="F27" s="17"/>
      <c r="G27" s="15"/>
      <c r="H27" s="15"/>
      <c r="I27" s="3"/>
      <c r="J27" s="31">
        <v>46215.0</v>
      </c>
      <c r="K27" s="31">
        <v>46216.0</v>
      </c>
      <c r="L27" s="31">
        <v>46217.0</v>
      </c>
      <c r="M27" s="31">
        <v>46218.0</v>
      </c>
      <c r="N27" s="31">
        <v>46219.0</v>
      </c>
      <c r="O27" s="31">
        <v>46220.0</v>
      </c>
      <c r="P27" s="31">
        <v>46221.0</v>
      </c>
      <c r="Q27" s="3"/>
      <c r="R27" s="31">
        <v>46243.0</v>
      </c>
      <c r="S27" s="31">
        <v>46244.0</v>
      </c>
      <c r="T27" s="31">
        <v>46245.0</v>
      </c>
      <c r="U27" s="31">
        <v>46246.0</v>
      </c>
      <c r="V27" s="31">
        <v>46247.0</v>
      </c>
      <c r="W27" s="31">
        <v>46248.0</v>
      </c>
      <c r="X27" s="31">
        <v>46249.0</v>
      </c>
      <c r="Y27" s="3"/>
      <c r="Z27" s="31">
        <v>46278.0</v>
      </c>
      <c r="AA27" s="31">
        <v>46279.0</v>
      </c>
      <c r="AB27" s="31">
        <v>46280.0</v>
      </c>
      <c r="AC27" s="31">
        <v>46281.0</v>
      </c>
      <c r="AD27" s="31">
        <v>46282.0</v>
      </c>
      <c r="AE27" s="31">
        <v>46283.0</v>
      </c>
      <c r="AF27" s="31">
        <v>46284.0</v>
      </c>
      <c r="AG27" s="3"/>
      <c r="AH27" s="24"/>
      <c r="AI27" s="14"/>
      <c r="AJ27" s="20"/>
      <c r="AK27" s="3"/>
      <c r="AL27" s="20"/>
    </row>
    <row r="28" ht="22.5" customHeight="1">
      <c r="A28" s="3"/>
      <c r="B28" s="15"/>
      <c r="C28" s="15"/>
      <c r="D28" s="16"/>
      <c r="E28" s="15"/>
      <c r="F28" s="17"/>
      <c r="G28" s="15"/>
      <c r="H28" s="15"/>
      <c r="I28" s="3"/>
      <c r="J28" s="31">
        <v>46222.0</v>
      </c>
      <c r="K28" s="31">
        <v>46223.0</v>
      </c>
      <c r="L28" s="31">
        <v>46224.0</v>
      </c>
      <c r="M28" s="31">
        <v>46225.0</v>
      </c>
      <c r="N28" s="31">
        <v>46226.0</v>
      </c>
      <c r="O28" s="31">
        <v>46227.0</v>
      </c>
      <c r="P28" s="31">
        <v>46228.0</v>
      </c>
      <c r="Q28" s="3"/>
      <c r="R28" s="31">
        <v>46250.0</v>
      </c>
      <c r="S28" s="31">
        <v>46251.0</v>
      </c>
      <c r="T28" s="31">
        <v>46252.0</v>
      </c>
      <c r="U28" s="31">
        <v>46253.0</v>
      </c>
      <c r="V28" s="31">
        <v>46254.0</v>
      </c>
      <c r="W28" s="31">
        <v>46255.0</v>
      </c>
      <c r="X28" s="31">
        <v>46256.0</v>
      </c>
      <c r="Y28" s="3"/>
      <c r="Z28" s="31">
        <v>46285.0</v>
      </c>
      <c r="AA28" s="31">
        <v>46286.0</v>
      </c>
      <c r="AB28" s="31">
        <v>46287.0</v>
      </c>
      <c r="AC28" s="31">
        <v>46288.0</v>
      </c>
      <c r="AD28" s="31">
        <v>46289.0</v>
      </c>
      <c r="AE28" s="31">
        <v>46290.0</v>
      </c>
      <c r="AF28" s="31">
        <v>46291.0</v>
      </c>
      <c r="AG28" s="3"/>
      <c r="AH28" s="24"/>
      <c r="AI28" s="14"/>
      <c r="AJ28" s="20"/>
      <c r="AK28" s="3"/>
      <c r="AL28" s="20"/>
    </row>
    <row r="29" ht="22.5" customHeight="1">
      <c r="A29" s="3"/>
      <c r="B29" s="15"/>
      <c r="C29" s="15"/>
      <c r="D29" s="16"/>
      <c r="E29" s="15"/>
      <c r="F29" s="17"/>
      <c r="G29" s="15"/>
      <c r="H29" s="15"/>
      <c r="I29" s="3"/>
      <c r="J29" s="31">
        <v>46229.0</v>
      </c>
      <c r="K29" s="31">
        <v>46230.0</v>
      </c>
      <c r="L29" s="31">
        <v>46231.0</v>
      </c>
      <c r="M29" s="31">
        <v>46232.0</v>
      </c>
      <c r="N29" s="31">
        <v>46233.0</v>
      </c>
      <c r="O29" s="31">
        <v>46234.0</v>
      </c>
      <c r="P29" s="31">
        <v>46235.0</v>
      </c>
      <c r="Q29" s="3"/>
      <c r="R29" s="31">
        <v>46257.0</v>
      </c>
      <c r="S29" s="31">
        <v>46258.0</v>
      </c>
      <c r="T29" s="31">
        <v>46259.0</v>
      </c>
      <c r="U29" s="31">
        <v>46260.0</v>
      </c>
      <c r="V29" s="31">
        <v>46261.0</v>
      </c>
      <c r="W29" s="31">
        <v>46262.0</v>
      </c>
      <c r="X29" s="31">
        <v>46263.0</v>
      </c>
      <c r="Y29" s="3"/>
      <c r="Z29" s="31">
        <v>46292.0</v>
      </c>
      <c r="AA29" s="31">
        <v>46293.0</v>
      </c>
      <c r="AB29" s="31">
        <v>46294.0</v>
      </c>
      <c r="AC29" s="31">
        <v>46295.0</v>
      </c>
      <c r="AD29" s="31">
        <v>46296.0</v>
      </c>
      <c r="AE29" s="31">
        <v>46297.0</v>
      </c>
      <c r="AF29" s="31">
        <v>46298.0</v>
      </c>
      <c r="AG29" s="3"/>
      <c r="AH29" s="24"/>
      <c r="AI29" s="14"/>
      <c r="AJ29" s="20"/>
      <c r="AK29" s="3"/>
      <c r="AL29" s="20"/>
    </row>
    <row r="30" ht="22.5" customHeight="1">
      <c r="A30" s="3"/>
      <c r="B30" s="14"/>
      <c r="C30" s="15"/>
      <c r="D30" s="16"/>
      <c r="E30" s="15"/>
      <c r="F30" s="17"/>
      <c r="G30" s="15"/>
      <c r="H30" s="14"/>
      <c r="I30" s="3"/>
      <c r="J30" s="31">
        <v>46236.0</v>
      </c>
      <c r="K30" s="31">
        <v>46237.0</v>
      </c>
      <c r="L30" s="31">
        <v>46238.0</v>
      </c>
      <c r="M30" s="31">
        <v>46239.0</v>
      </c>
      <c r="N30" s="31">
        <v>46240.0</v>
      </c>
      <c r="O30" s="31">
        <v>46241.0</v>
      </c>
      <c r="P30" s="31">
        <v>46242.0</v>
      </c>
      <c r="Q30" s="3"/>
      <c r="R30" s="31">
        <v>46264.0</v>
      </c>
      <c r="S30" s="31">
        <v>46265.0</v>
      </c>
      <c r="T30" s="31">
        <v>46266.0</v>
      </c>
      <c r="U30" s="31">
        <v>46267.0</v>
      </c>
      <c r="V30" s="31">
        <v>46268.0</v>
      </c>
      <c r="W30" s="31">
        <v>46269.0</v>
      </c>
      <c r="X30" s="31">
        <v>46270.0</v>
      </c>
      <c r="Y30" s="3"/>
      <c r="Z30" s="31">
        <v>46299.0</v>
      </c>
      <c r="AA30" s="31">
        <v>46300.0</v>
      </c>
      <c r="AB30" s="31">
        <v>46301.0</v>
      </c>
      <c r="AC30" s="31">
        <v>46302.0</v>
      </c>
      <c r="AD30" s="31">
        <v>46303.0</v>
      </c>
      <c r="AE30" s="31">
        <v>46304.0</v>
      </c>
      <c r="AF30" s="31">
        <v>46305.0</v>
      </c>
      <c r="AG30" s="3"/>
      <c r="AH30" s="19"/>
      <c r="AI30" s="14"/>
      <c r="AJ30" s="20"/>
      <c r="AK30" s="3"/>
      <c r="AL30" s="20"/>
    </row>
    <row r="31" ht="22.5" customHeight="1">
      <c r="A31" s="3"/>
      <c r="B31" s="14"/>
      <c r="C31" s="15"/>
      <c r="D31" s="16"/>
      <c r="E31" s="15"/>
      <c r="F31" s="17"/>
      <c r="G31" s="15"/>
      <c r="H31" s="14"/>
      <c r="I31" s="3"/>
      <c r="Q31" s="3"/>
      <c r="Y31" s="3"/>
      <c r="AG31" s="3"/>
      <c r="AH31" s="19"/>
      <c r="AI31" s="14"/>
      <c r="AJ31" s="20"/>
      <c r="AK31" s="3"/>
      <c r="AL31" s="20"/>
    </row>
    <row r="32" ht="22.5" customHeight="1">
      <c r="A32" s="3"/>
      <c r="B32" s="14"/>
      <c r="C32" s="15"/>
      <c r="D32" s="16"/>
      <c r="E32" s="15"/>
      <c r="F32" s="17"/>
      <c r="G32" s="15"/>
      <c r="H32" s="14"/>
      <c r="I32" s="3"/>
      <c r="J32" s="18">
        <f>DATEVALUE(1&amp;"October"&amp;$J$3)</f>
        <v>46296</v>
      </c>
      <c r="Q32" s="23"/>
      <c r="R32" s="18">
        <f>DATEVALUE(1&amp;"November"&amp;$J$3)</f>
        <v>46327</v>
      </c>
      <c r="Y32" s="23"/>
      <c r="Z32" s="18">
        <f>DATEVALUE(1&amp;"December"&amp;$J$3)</f>
        <v>46357</v>
      </c>
      <c r="AG32" s="3"/>
      <c r="AH32" s="24"/>
      <c r="AI32" s="25"/>
      <c r="AJ32" s="26"/>
      <c r="AK32" s="3"/>
      <c r="AL32" s="26"/>
    </row>
    <row r="33" ht="22.5" customHeight="1">
      <c r="A33" s="3"/>
      <c r="B33" s="14"/>
      <c r="C33" s="15"/>
      <c r="D33" s="16"/>
      <c r="E33" s="15"/>
      <c r="F33" s="17"/>
      <c r="G33" s="15"/>
      <c r="H33" s="14"/>
      <c r="I33" s="3"/>
      <c r="J33" s="22" t="s">
        <v>14</v>
      </c>
      <c r="K33" s="22" t="s">
        <v>15</v>
      </c>
      <c r="L33" s="22" t="s">
        <v>16</v>
      </c>
      <c r="M33" s="22" t="s">
        <v>17</v>
      </c>
      <c r="N33" s="22" t="s">
        <v>18</v>
      </c>
      <c r="O33" s="22" t="s">
        <v>19</v>
      </c>
      <c r="P33" s="22" t="s">
        <v>20</v>
      </c>
      <c r="Q33" s="3"/>
      <c r="R33" s="22" t="s">
        <v>14</v>
      </c>
      <c r="S33" s="22" t="s">
        <v>15</v>
      </c>
      <c r="T33" s="22" t="s">
        <v>16</v>
      </c>
      <c r="U33" s="22" t="s">
        <v>17</v>
      </c>
      <c r="V33" s="22" t="s">
        <v>18</v>
      </c>
      <c r="W33" s="22" t="s">
        <v>19</v>
      </c>
      <c r="X33" s="22" t="s">
        <v>20</v>
      </c>
      <c r="Y33" s="3"/>
      <c r="Z33" s="22" t="s">
        <v>14</v>
      </c>
      <c r="AA33" s="22" t="s">
        <v>15</v>
      </c>
      <c r="AB33" s="22" t="s">
        <v>16</v>
      </c>
      <c r="AC33" s="22" t="s">
        <v>17</v>
      </c>
      <c r="AD33" s="22" t="s">
        <v>18</v>
      </c>
      <c r="AE33" s="22" t="s">
        <v>19</v>
      </c>
      <c r="AF33" s="22" t="s">
        <v>20</v>
      </c>
      <c r="AG33" s="3"/>
      <c r="AH33" s="24"/>
      <c r="AI33" s="25"/>
      <c r="AJ33" s="26"/>
      <c r="AK33" s="3"/>
      <c r="AL33" s="26"/>
    </row>
    <row r="34" ht="22.5" customHeight="1">
      <c r="A34" s="3"/>
      <c r="B34" s="14"/>
      <c r="C34" s="15"/>
      <c r="D34" s="16"/>
      <c r="E34" s="15"/>
      <c r="F34" s="17"/>
      <c r="G34" s="15"/>
      <c r="H34" s="14"/>
      <c r="I34" s="3"/>
      <c r="J34" s="31">
        <v>46292.0</v>
      </c>
      <c r="K34" s="31">
        <v>46293.0</v>
      </c>
      <c r="L34" s="31">
        <v>46294.0</v>
      </c>
      <c r="M34" s="31">
        <v>46295.0</v>
      </c>
      <c r="N34" s="31">
        <v>46296.0</v>
      </c>
      <c r="O34" s="31">
        <v>46297.0</v>
      </c>
      <c r="P34" s="31">
        <v>46298.0</v>
      </c>
      <c r="Q34" s="3"/>
      <c r="R34" s="31">
        <v>46327.0</v>
      </c>
      <c r="S34" s="31">
        <v>46328.0</v>
      </c>
      <c r="T34" s="31">
        <v>46329.0</v>
      </c>
      <c r="U34" s="31">
        <v>46330.0</v>
      </c>
      <c r="V34" s="31">
        <v>46331.0</v>
      </c>
      <c r="W34" s="31">
        <v>46332.0</v>
      </c>
      <c r="X34" s="31">
        <v>46333.0</v>
      </c>
      <c r="Y34" s="3"/>
      <c r="Z34" s="31">
        <v>46355.0</v>
      </c>
      <c r="AA34" s="31">
        <v>46356.0</v>
      </c>
      <c r="AB34" s="31">
        <v>46357.0</v>
      </c>
      <c r="AC34" s="31">
        <v>46358.0</v>
      </c>
      <c r="AD34" s="31">
        <v>46359.0</v>
      </c>
      <c r="AE34" s="31">
        <v>46360.0</v>
      </c>
      <c r="AF34" s="31">
        <v>46361.0</v>
      </c>
      <c r="AG34" s="3"/>
      <c r="AH34" s="24"/>
      <c r="AI34" s="14"/>
      <c r="AJ34" s="20"/>
      <c r="AK34" s="3"/>
      <c r="AL34" s="20"/>
    </row>
    <row r="35" ht="22.5" customHeight="1">
      <c r="A35" s="3"/>
      <c r="B35" s="14"/>
      <c r="C35" s="15"/>
      <c r="D35" s="16"/>
      <c r="E35" s="15"/>
      <c r="F35" s="17"/>
      <c r="G35" s="15"/>
      <c r="H35" s="14"/>
      <c r="I35" s="3"/>
      <c r="J35" s="31">
        <v>46299.0</v>
      </c>
      <c r="K35" s="31">
        <v>46300.0</v>
      </c>
      <c r="L35" s="31">
        <v>46301.0</v>
      </c>
      <c r="M35" s="31">
        <v>46302.0</v>
      </c>
      <c r="N35" s="31">
        <v>46303.0</v>
      </c>
      <c r="O35" s="31">
        <v>46304.0</v>
      </c>
      <c r="P35" s="31">
        <v>46305.0</v>
      </c>
      <c r="Q35" s="3"/>
      <c r="R35" s="31">
        <v>46334.0</v>
      </c>
      <c r="S35" s="31">
        <v>46335.0</v>
      </c>
      <c r="T35" s="31">
        <v>46336.0</v>
      </c>
      <c r="U35" s="31">
        <v>46337.0</v>
      </c>
      <c r="V35" s="31">
        <v>46338.0</v>
      </c>
      <c r="W35" s="31">
        <v>46339.0</v>
      </c>
      <c r="X35" s="31">
        <v>46340.0</v>
      </c>
      <c r="Y35" s="3"/>
      <c r="Z35" s="31">
        <v>46362.0</v>
      </c>
      <c r="AA35" s="31">
        <v>46363.0</v>
      </c>
      <c r="AB35" s="31">
        <v>46364.0</v>
      </c>
      <c r="AC35" s="31">
        <v>46365.0</v>
      </c>
      <c r="AD35" s="31">
        <v>46366.0</v>
      </c>
      <c r="AE35" s="31">
        <v>46367.0</v>
      </c>
      <c r="AF35" s="31">
        <v>46368.0</v>
      </c>
      <c r="AG35" s="3"/>
      <c r="AH35" s="24"/>
      <c r="AI35" s="14"/>
      <c r="AJ35" s="20"/>
      <c r="AK35" s="3"/>
      <c r="AL35" s="20"/>
    </row>
    <row r="36" ht="22.5" customHeight="1">
      <c r="A36" s="3"/>
      <c r="B36" s="15"/>
      <c r="C36" s="15"/>
      <c r="D36" s="16"/>
      <c r="E36" s="15"/>
      <c r="F36" s="17"/>
      <c r="G36" s="15"/>
      <c r="H36" s="15"/>
      <c r="I36" s="3"/>
      <c r="J36" s="31">
        <v>46306.0</v>
      </c>
      <c r="K36" s="31">
        <v>46307.0</v>
      </c>
      <c r="L36" s="31">
        <v>46308.0</v>
      </c>
      <c r="M36" s="31">
        <v>46309.0</v>
      </c>
      <c r="N36" s="31">
        <v>46310.0</v>
      </c>
      <c r="O36" s="31">
        <v>46311.0</v>
      </c>
      <c r="P36" s="31">
        <v>46312.0</v>
      </c>
      <c r="Q36" s="3"/>
      <c r="R36" s="31">
        <v>46341.0</v>
      </c>
      <c r="S36" s="31">
        <v>46342.0</v>
      </c>
      <c r="T36" s="31">
        <v>46343.0</v>
      </c>
      <c r="U36" s="31">
        <v>46344.0</v>
      </c>
      <c r="V36" s="31">
        <v>46345.0</v>
      </c>
      <c r="W36" s="31">
        <v>46346.0</v>
      </c>
      <c r="X36" s="31">
        <v>46347.0</v>
      </c>
      <c r="Y36" s="3"/>
      <c r="Z36" s="31">
        <v>46369.0</v>
      </c>
      <c r="AA36" s="31">
        <v>46370.0</v>
      </c>
      <c r="AB36" s="31">
        <v>46371.0</v>
      </c>
      <c r="AC36" s="31">
        <v>46372.0</v>
      </c>
      <c r="AD36" s="31">
        <v>46373.0</v>
      </c>
      <c r="AE36" s="31">
        <v>46374.0</v>
      </c>
      <c r="AF36" s="31">
        <v>46375.0</v>
      </c>
      <c r="AG36" s="3"/>
      <c r="AH36" s="24"/>
      <c r="AI36" s="14"/>
      <c r="AJ36" s="20"/>
      <c r="AK36" s="3"/>
      <c r="AL36" s="20"/>
    </row>
    <row r="37" ht="22.5" customHeight="1">
      <c r="A37" s="3"/>
      <c r="B37" s="15"/>
      <c r="C37" s="15"/>
      <c r="D37" s="16"/>
      <c r="E37" s="15"/>
      <c r="F37" s="17"/>
      <c r="G37" s="15"/>
      <c r="H37" s="15"/>
      <c r="I37" s="3"/>
      <c r="J37" s="31">
        <v>46313.0</v>
      </c>
      <c r="K37" s="31">
        <v>46314.0</v>
      </c>
      <c r="L37" s="31">
        <v>46315.0</v>
      </c>
      <c r="M37" s="31">
        <v>46316.0</v>
      </c>
      <c r="N37" s="31">
        <v>46317.0</v>
      </c>
      <c r="O37" s="31">
        <v>46318.0</v>
      </c>
      <c r="P37" s="31">
        <v>46319.0</v>
      </c>
      <c r="Q37" s="3"/>
      <c r="R37" s="31">
        <v>46348.0</v>
      </c>
      <c r="S37" s="31">
        <v>46349.0</v>
      </c>
      <c r="T37" s="31">
        <v>46350.0</v>
      </c>
      <c r="U37" s="31">
        <v>46351.0</v>
      </c>
      <c r="V37" s="31">
        <v>46352.0</v>
      </c>
      <c r="W37" s="31">
        <v>46353.0</v>
      </c>
      <c r="X37" s="31">
        <v>46354.0</v>
      </c>
      <c r="Y37" s="3"/>
      <c r="Z37" s="31">
        <v>46376.0</v>
      </c>
      <c r="AA37" s="31">
        <v>46377.0</v>
      </c>
      <c r="AB37" s="31">
        <v>46378.0</v>
      </c>
      <c r="AC37" s="31">
        <v>46379.0</v>
      </c>
      <c r="AD37" s="31">
        <v>46380.0</v>
      </c>
      <c r="AE37" s="31">
        <v>46381.0</v>
      </c>
      <c r="AF37" s="31">
        <v>46382.0</v>
      </c>
      <c r="AG37" s="3"/>
      <c r="AH37" s="24"/>
      <c r="AI37" s="14"/>
      <c r="AJ37" s="20"/>
      <c r="AK37" s="3"/>
      <c r="AL37" s="20"/>
    </row>
    <row r="38" ht="22.5" customHeight="1">
      <c r="A38" s="3"/>
      <c r="B38" s="15"/>
      <c r="C38" s="15"/>
      <c r="D38" s="16"/>
      <c r="E38" s="15"/>
      <c r="F38" s="17"/>
      <c r="G38" s="15"/>
      <c r="H38" s="15"/>
      <c r="I38" s="3"/>
      <c r="J38" s="31">
        <v>46320.0</v>
      </c>
      <c r="K38" s="31">
        <v>46321.0</v>
      </c>
      <c r="L38" s="31">
        <v>46322.0</v>
      </c>
      <c r="M38" s="31">
        <v>46323.0</v>
      </c>
      <c r="N38" s="31">
        <v>46324.0</v>
      </c>
      <c r="O38" s="31">
        <v>46325.0</v>
      </c>
      <c r="P38" s="31">
        <v>46326.0</v>
      </c>
      <c r="Q38" s="3"/>
      <c r="R38" s="31">
        <v>46355.0</v>
      </c>
      <c r="S38" s="31">
        <v>46356.0</v>
      </c>
      <c r="T38" s="31">
        <v>46357.0</v>
      </c>
      <c r="U38" s="31">
        <v>46358.0</v>
      </c>
      <c r="V38" s="31">
        <v>46359.0</v>
      </c>
      <c r="W38" s="31">
        <v>46360.0</v>
      </c>
      <c r="X38" s="31">
        <v>46361.0</v>
      </c>
      <c r="Y38" s="3"/>
      <c r="Z38" s="31">
        <v>46383.0</v>
      </c>
      <c r="AA38" s="31">
        <v>46384.0</v>
      </c>
      <c r="AB38" s="31">
        <v>46385.0</v>
      </c>
      <c r="AC38" s="31">
        <v>46386.0</v>
      </c>
      <c r="AD38" s="31">
        <v>46387.0</v>
      </c>
      <c r="AE38" s="31">
        <v>46388.0</v>
      </c>
      <c r="AF38" s="31">
        <v>46389.0</v>
      </c>
      <c r="AG38" s="3"/>
      <c r="AH38" s="24"/>
      <c r="AI38" s="14"/>
      <c r="AJ38" s="20"/>
      <c r="AK38" s="3"/>
      <c r="AL38" s="20"/>
    </row>
    <row r="39" ht="22.5" customHeight="1">
      <c r="A39" s="3"/>
      <c r="B39" s="14"/>
      <c r="C39" s="15"/>
      <c r="D39" s="16"/>
      <c r="E39" s="15"/>
      <c r="F39" s="17"/>
      <c r="G39" s="15"/>
      <c r="H39" s="14"/>
      <c r="I39" s="3"/>
      <c r="J39" s="31">
        <v>46327.0</v>
      </c>
      <c r="K39" s="31">
        <v>46328.0</v>
      </c>
      <c r="L39" s="31">
        <v>46329.0</v>
      </c>
      <c r="M39" s="31">
        <v>46330.0</v>
      </c>
      <c r="N39" s="31">
        <v>46331.0</v>
      </c>
      <c r="O39" s="31">
        <v>46332.0</v>
      </c>
      <c r="P39" s="31">
        <v>46333.0</v>
      </c>
      <c r="Q39" s="3"/>
      <c r="R39" s="31">
        <v>46362.0</v>
      </c>
      <c r="S39" s="31">
        <v>46363.0</v>
      </c>
      <c r="T39" s="31">
        <v>46364.0</v>
      </c>
      <c r="U39" s="31">
        <v>46365.0</v>
      </c>
      <c r="V39" s="31">
        <v>46366.0</v>
      </c>
      <c r="W39" s="31">
        <v>46367.0</v>
      </c>
      <c r="X39" s="31">
        <v>46368.0</v>
      </c>
      <c r="Y39" s="3"/>
      <c r="Z39" s="31">
        <v>46390.0</v>
      </c>
      <c r="AA39" s="31">
        <v>46391.0</v>
      </c>
      <c r="AB39" s="31">
        <v>46392.0</v>
      </c>
      <c r="AC39" s="31">
        <v>46393.0</v>
      </c>
      <c r="AD39" s="31">
        <v>46394.0</v>
      </c>
      <c r="AE39" s="31">
        <v>46395.0</v>
      </c>
      <c r="AF39" s="31">
        <v>46396.0</v>
      </c>
      <c r="AG39" s="3"/>
      <c r="AH39" s="19"/>
      <c r="AI39" s="14"/>
      <c r="AJ39" s="20"/>
      <c r="AK39" s="3"/>
      <c r="AL39" s="20"/>
    </row>
    <row r="40" ht="22.5" customHeight="1">
      <c r="A40" s="3"/>
      <c r="B40" s="14"/>
      <c r="C40" s="15"/>
      <c r="D40" s="16"/>
      <c r="E40" s="15"/>
      <c r="F40" s="17"/>
      <c r="G40" s="15"/>
      <c r="H40" s="14"/>
      <c r="I40" s="3"/>
      <c r="J40" s="32"/>
      <c r="K40" s="32"/>
      <c r="L40" s="32"/>
      <c r="M40" s="32"/>
      <c r="N40" s="32"/>
      <c r="O40" s="32"/>
      <c r="P40" s="32"/>
      <c r="Q40" s="3"/>
      <c r="Y40" s="3"/>
      <c r="AG40" s="3"/>
      <c r="AH40" s="19"/>
      <c r="AI40" s="14"/>
      <c r="AJ40" s="20"/>
      <c r="AK40" s="3"/>
      <c r="AL40" s="20"/>
    </row>
    <row r="41" ht="11.25" customHeight="1">
      <c r="A41" s="3"/>
      <c r="B41" s="3"/>
      <c r="C41" s="3"/>
      <c r="D41" s="3"/>
      <c r="E41" s="3"/>
      <c r="F41" s="4"/>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5"/>
      <c r="AK41" s="3"/>
      <c r="AL41" s="5"/>
    </row>
    <row r="42" ht="18.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c r="AK42" s="34"/>
    </row>
  </sheetData>
  <mergeCells count="15">
    <mergeCell ref="R14:X14"/>
    <mergeCell ref="Z14:AF14"/>
    <mergeCell ref="J23:P23"/>
    <mergeCell ref="R23:X23"/>
    <mergeCell ref="Z23:AF23"/>
    <mergeCell ref="J32:P32"/>
    <mergeCell ref="R32:X32"/>
    <mergeCell ref="Z32:AF32"/>
    <mergeCell ref="B1:AI1"/>
    <mergeCell ref="J3:AF3"/>
    <mergeCell ref="AH3:AI3"/>
    <mergeCell ref="J5:P5"/>
    <mergeCell ref="R5:X5"/>
    <mergeCell ref="Z5:AF5"/>
    <mergeCell ref="J14:P14"/>
  </mergeCells>
  <conditionalFormatting sqref="J7:P12">
    <cfRule type="expression" dxfId="0" priority="1">
      <formula>MONTH(J7)&lt;&gt;MONTH($J$5)</formula>
    </cfRule>
  </conditionalFormatting>
  <conditionalFormatting sqref="R7:X12">
    <cfRule type="expression" dxfId="0" priority="2">
      <formula>MONTH(R7)&lt;&gt;MONTH($R$5)</formula>
    </cfRule>
  </conditionalFormatting>
  <conditionalFormatting sqref="Z7:AF12">
    <cfRule type="expression" dxfId="0" priority="3">
      <formula>MONTH(Z7)&lt;&gt;MONTH($Z$5)</formula>
    </cfRule>
  </conditionalFormatting>
  <conditionalFormatting sqref="J25:P30">
    <cfRule type="expression" dxfId="1" priority="4">
      <formula>MONTH(J25)&lt;&gt;MONTH($J$23)</formula>
    </cfRule>
  </conditionalFormatting>
  <conditionalFormatting sqref="R16:X21">
    <cfRule type="expression" dxfId="1" priority="5">
      <formula>MONTH(R16)&lt;&gt;MONTH($R$14)</formula>
    </cfRule>
  </conditionalFormatting>
  <conditionalFormatting sqref="Z16:AF21">
    <cfRule type="expression" dxfId="1" priority="6">
      <formula>MONTH(Z16)&lt;&gt;MONTH($Z$14)</formula>
    </cfRule>
  </conditionalFormatting>
  <conditionalFormatting sqref="J16:P21">
    <cfRule type="expression" dxfId="2" priority="7">
      <formula>MONTH(J16)&lt;&gt;MONTH($J$14)</formula>
    </cfRule>
  </conditionalFormatting>
  <conditionalFormatting sqref="R25:X30">
    <cfRule type="expression" dxfId="1" priority="8">
      <formula>MONTH(R25)&lt;&gt;MONTH($R$23)</formula>
    </cfRule>
  </conditionalFormatting>
  <conditionalFormatting sqref="Z25:AF30">
    <cfRule type="expression" dxfId="1" priority="9">
      <formula>MONTH(Z25)&lt;&gt;MONTH($Z$23)</formula>
    </cfRule>
  </conditionalFormatting>
  <conditionalFormatting sqref="J34:P39">
    <cfRule type="expression" dxfId="2" priority="10">
      <formula>MONTH(J34)&lt;&gt;MONTH($J$32)</formula>
    </cfRule>
  </conditionalFormatting>
  <conditionalFormatting sqref="R34:X39">
    <cfRule type="expression" dxfId="2" priority="11">
      <formula>MONTH(R34)&lt;&gt;MONTH($R$32)</formula>
    </cfRule>
  </conditionalFormatting>
  <conditionalFormatting sqref="Z34:AF39">
    <cfRule type="expression" dxfId="2" priority="12">
      <formula>MONTH(Z34)&lt;&gt;MONTH($Z$32)</formula>
    </cfRule>
  </conditionalFormatting>
  <conditionalFormatting sqref="J7:P12 R7:X12 Z7:AF12 J16:P21 R16:X21 Z16:AF21 J25:P30 R25:X30 Z25:AF30 J34:P39 R34:X39 Z34:AF39">
    <cfRule type="expression" dxfId="3" priority="13">
      <formula>AND($AH$5&lt;&gt;"", COUNTIF($AH$5:$AH$40, J7)&gt;0)</formula>
    </cfRule>
  </conditionalFormatting>
  <conditionalFormatting sqref="J7:P12 R7:X12 Z7:AF12 J16:P21 R16:X21 Z16:AF21 J25:P30 R25:X30 Z25:AF30 J34:P40 R34:X40 Z34:AF40">
    <cfRule type="expression" dxfId="4" priority="14">
      <formula>SUMPRODUCT((J7=$D$5:$D$40)*($F$5:$F$40=$AK$5))&gt;0</formula>
    </cfRule>
  </conditionalFormatting>
  <conditionalFormatting sqref="J7:P12 R7:X12 Z7:AF12 J16:P21 R16:X21 Z16:AF21 J25:P30 R25:X30 Z25:AF30 J34:P39 R34:X39 Z34:AF39">
    <cfRule type="expression" dxfId="5" priority="15">
      <formula>SUMPRODUCT((J7=$D$5:$D$40)*($F$5:$F$40=$AK$6))&gt;0</formula>
    </cfRule>
  </conditionalFormatting>
  <conditionalFormatting sqref="M7 M9 M11">
    <cfRule type="expression" dxfId="6" priority="16">
      <formula>SUMPRODUCT((J7=$D$5:$D$40)*($F$5:$F$40=$AK$7))&gt;0</formula>
    </cfRule>
  </conditionalFormatting>
  <conditionalFormatting sqref="J7:P12 R7:X12 Z7:AF12 J16:P21 R16:X21 Z16:AF21 J25:P30 R25:X30 Z25:AF30 J34:P39 R34:X39 Z34:AF39">
    <cfRule type="expression" dxfId="6" priority="17">
      <formula>SUMPRODUCT((J7=$D$5:$D$40)*($F$5:$F$40=$AK$7))&gt;0</formula>
    </cfRule>
  </conditionalFormatting>
  <conditionalFormatting sqref="J7:P12 R7:X12 Z7:AF12 J16:P21 R16:X21 Z16:AF21 J25:P30 R25:X30 Z25:AF30 J34:P39 R34:X39 Z34:AF39">
    <cfRule type="expression" dxfId="7" priority="18">
      <formula>SUMPRODUCT((J7=$D$5:$D$40)*($F$5:$F$40=$AK$8))&gt;0</formula>
    </cfRule>
  </conditionalFormatting>
  <dataValidations>
    <dataValidation type="list" allowBlank="1" showErrorMessage="1" sqref="F5:F40">
      <formula1>'2026'!$AK$5:$AK$8</formula1>
    </dataValidation>
    <dataValidation type="custom" allowBlank="1" showDropDown="1" sqref="J7:P12 R7:X12 Z7:AF12 J16:P21 R16:X21 Z16:AF21 J25:P30 R25:X30 Z25:AF30 J34:P39 R34:X39 Z34:AF39 D5:D40">
      <formula1>OR(NOT(ISERROR(DATEVALUE(D5))), AND(ISNUMBER(D5), LEFT(CELL("format", D5))="D"))</formula1>
    </dataValidation>
  </dataValidations>
  <printOptions gridLines="1" horizontalCentered="1"/>
  <pageMargins bottom="0.75" footer="0.0" header="0.0" left="0.7" right="0.7" top="0.75"/>
  <pageSetup fitToHeight="0" paperSize="9" cellComments="atEnd" orientation="landscape" pageOrder="overThenDown"/>
  <drawing r:id="rId2"/>
  <legacyDrawing r:id="rId3"/>
</worksheet>
</file>